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1"/>
  </bookViews>
  <sheets>
    <sheet name="1 кв 2018" sheetId="1" r:id="rId1"/>
    <sheet name="2 кв 2018" sheetId="2" r:id="rId2"/>
    <sheet name="І півріччя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0">'1 кв 2018'!$A$1:$AJ$27</definedName>
    <definedName name="_xlnm.Print_Area" localSheetId="1">'2 кв 2018'!$A$1:$BK$23</definedName>
  </definedNames>
  <calcPr fullCalcOnLoad="1"/>
</workbook>
</file>

<file path=xl/sharedStrings.xml><?xml version="1.0" encoding="utf-8"?>
<sst xmlns="http://schemas.openxmlformats.org/spreadsheetml/2006/main" count="339" uniqueCount="56">
  <si>
    <t>Код економічної класифікації видатків</t>
  </si>
  <si>
    <t>Вид бюджету</t>
  </si>
  <si>
    <t>Місцевий</t>
  </si>
  <si>
    <t>ДНЗ 4</t>
  </si>
  <si>
    <t>Всього по КПКВК 1011010 "Дошкільна освіта"</t>
  </si>
  <si>
    <t xml:space="preserve">Ліцей </t>
  </si>
  <si>
    <t>Державний</t>
  </si>
  <si>
    <t>Всього</t>
  </si>
  <si>
    <t>ДНЗ 12</t>
  </si>
  <si>
    <t>ДНЗ 18</t>
  </si>
  <si>
    <t>ДНЗ 21</t>
  </si>
  <si>
    <t>ДНЗ 24</t>
  </si>
  <si>
    <t>ДНЗ 28</t>
  </si>
  <si>
    <t>ДНЗ 29</t>
  </si>
  <si>
    <t>ДНЗ 30</t>
  </si>
  <si>
    <t>ДНЗ 32</t>
  </si>
  <si>
    <t>ДНЗ 33</t>
  </si>
  <si>
    <t>ДНЗ 34</t>
  </si>
  <si>
    <t>ДНЗ 35</t>
  </si>
  <si>
    <t>Гімназія</t>
  </si>
  <si>
    <t>СШ№3</t>
  </si>
  <si>
    <t>НВК Родина</t>
  </si>
  <si>
    <t>СШ№5</t>
  </si>
  <si>
    <t>НВК Перспектива</t>
  </si>
  <si>
    <t>СШ№8</t>
  </si>
  <si>
    <t>СШ№10</t>
  </si>
  <si>
    <t>НВК Дивосвіт</t>
  </si>
  <si>
    <t>СШ№12</t>
  </si>
  <si>
    <t xml:space="preserve">Всього по КПКВК 1011020 </t>
  </si>
  <si>
    <t>КПКВК 1011070 спеціальна загальноосвітня спецальна школа</t>
  </si>
  <si>
    <t>КПКВК 1011090 Центр дитячої творчості</t>
  </si>
  <si>
    <t>КПКВК 1011170 Методичний кабінет</t>
  </si>
  <si>
    <t>КПКВК 1011190 Централізована бухгалтерія</t>
  </si>
  <si>
    <t>КПКВК 1011200 група централізованого господарського обслуговування</t>
  </si>
  <si>
    <t>КПКВК 1010180 Органи місцевого самоврядування</t>
  </si>
  <si>
    <t>КПКВК 1015031 ДЮСШ</t>
  </si>
  <si>
    <t>Разом освіта</t>
  </si>
  <si>
    <t xml:space="preserve">Оплата праці </t>
  </si>
  <si>
    <t>Нарахування на оплату праці</t>
  </si>
  <si>
    <t>Предмети, матеріали, обладнання та інвентар</t>
  </si>
  <si>
    <t>Продукти харчування</t>
  </si>
  <si>
    <t>Видатки на відрядження</t>
  </si>
  <si>
    <t>Оплата послуг (крім комунальних)</t>
  </si>
  <si>
    <t>Інші  поточні  видатки</t>
  </si>
  <si>
    <t>Оплата комунальних послуг та енергоносіїв</t>
  </si>
  <si>
    <t xml:space="preserve">Оплата теплопостачання 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</si>
  <si>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</si>
  <si>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</si>
  <si>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</si>
  <si>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 (вугілля)</t>
  </si>
  <si>
    <t>Капітальний ремонт іншіх об"єктів</t>
  </si>
  <si>
    <t>Бюджет розвитку</t>
  </si>
  <si>
    <t>0613230    Інші заклади та заходи Програма радіаційного та соціального захисту населення</t>
  </si>
  <si>
    <t xml:space="preserve">Інформація щодо фактичного використання бюджетних коштів у 1 кварталі 2018 році </t>
  </si>
  <si>
    <t xml:space="preserve">Інформація щодо фактичного використання бюджетних коштів у 2 кварталі 2018 році </t>
  </si>
  <si>
    <t xml:space="preserve">Інформація щодо фактичного використання бюджетних коштів у І півріччі 2018 року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</si>
</sst>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">
    <font>
      <sz val="10"/>
      <name val="Arial Cyr"/>
      <family val="0"/>
    </font>
    <font>
      <b/>
      <i/>
      <sz val="15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2" fontId="3" fillId="0" borderId="1" xfId="0" applyNumberFormat="1" applyFont="1" applyBorder="1" applyAlignment="1">
      <alignment/>
    </xf>
    <xf numFmtId="2" fontId="3" fillId="3" borderId="1" xfId="0" applyNumberFormat="1" applyFont="1" applyFill="1" applyBorder="1" applyAlignment="1">
      <alignment/>
    </xf>
    <xf numFmtId="2" fontId="3" fillId="4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40;&#1058;&#1045;&#1056;&#1030;&#1040;&#1051;&#1068;&#1053;&#1040;%20&#1043;&#1056;&#1059;&#1055;&#1040;\&#1051;&#1045;&#1053;&#1040;%20&#1060;&#1040;&#1050;&#1058;\&#1050;&#1040;&#1056;&#1058;&#1050;&#1040;%202018\&#1030;%20&#1082;&#1074;%202018\&#1050;&#1072;&#1088;&#1090;&#1082;&#1072;%20&#1073;&#1102;&#1076;&#1078;&#1077;&#1090;\&#1073;&#1077;&#1088;&#1077;&#1079;&#1077;&#1085;&#1100;%202018\03.%202018(801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40;&#1058;&#1045;&#1056;&#1030;&#1040;&#1051;&#1068;&#1053;&#1040;%20&#1043;&#1056;&#1059;&#1055;&#1040;\&#1051;&#1045;&#1053;&#1040;%20&#1060;&#1040;&#1050;&#1058;\&#1050;&#1040;&#1056;&#1058;&#1050;&#1040;%202018\&#1030;%20&#1082;&#1074;%202018\&#1050;&#1072;&#1088;&#1090;&#1082;&#1072;%20&#1073;&#1102;&#1076;&#1078;&#1077;&#1090;\&#1073;&#1077;&#1088;&#1077;&#1079;&#1077;&#1085;&#1100;%202018\03.%202018(8511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40;&#1058;&#1045;&#1056;&#1030;&#1040;&#1051;&#1068;&#1053;&#1040;%20&#1043;&#1056;&#1059;&#1055;&#1040;\&#1051;&#1045;&#1053;&#1040;%20&#1060;&#1040;&#1050;&#1058;\&#1050;&#1040;&#1056;&#1058;&#1050;&#1040;%202018\&#1030;%20&#1082;&#1074;%202018\&#1050;&#1072;&#1088;&#1090;&#1082;&#1072;%20&#1087;&#1088;&#1086;&#1075;&#1088;&#1072;&#1084;&#1072;\03.%202018%208013%20(&#1087;&#1088;&#1086;&#1075;&#1088;&#1072;&#1084;&#1072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40;&#1058;&#1045;&#1056;&#1030;&#1040;&#1051;&#1068;&#1053;&#1040;%20&#1043;&#1056;&#1059;&#1055;&#1040;\&#1051;&#1045;&#1053;&#1040;%20&#1060;&#1040;&#1050;&#1058;\&#1050;&#1040;&#1056;&#1058;&#1050;&#1040;%202018\&#1030;&#1030;%20&#1082;&#1074;%202018\&#1050;&#1072;&#1088;&#1090;&#1082;&#1072;%20&#1073;&#1102;&#1076;&#1078;&#1077;&#1090;\&#1030;&#1030;%20&#1082;&#1074;&#1072;&#1088;&#1090;&#1072;&#1083;%202018\06.%202018(8011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40;&#1058;&#1045;&#1056;&#1030;&#1040;&#1051;&#1068;&#1053;&#1040;%20&#1043;&#1056;&#1059;&#1055;&#1040;\&#1051;&#1045;&#1053;&#1040;%20&#1060;&#1040;&#1050;&#1058;\&#1050;&#1040;&#1056;&#1058;&#1050;&#1040;%202018\&#1030;&#1030;%20&#1082;&#1074;%202018\&#1050;&#1072;&#1088;&#1090;&#1082;&#1072;%20&#1073;&#1102;&#1076;&#1078;&#1077;&#1090;\&#1030;&#1030;%20&#1082;&#1074;&#1072;&#1088;&#1090;&#1072;&#1083;%202018\06.%202018(801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40;&#1058;&#1045;&#1056;&#1030;&#1040;&#1051;&#1068;&#1053;&#1040;%20&#1043;&#1056;&#1059;&#1055;&#1040;\&#1051;&#1045;&#1053;&#1040;%20&#1060;&#1040;&#1050;&#1058;\&#1050;&#1040;&#1056;&#1058;&#1050;&#1040;%202018\&#1030;&#1030;%20&#1082;&#1074;%202018\&#1050;&#1072;&#1088;&#1090;&#1082;&#1072;%20&#1073;&#1102;&#1076;&#1078;&#1077;&#1090;\&#1030;&#1030;%20&#1082;&#1074;&#1072;&#1088;&#1090;&#1072;&#1083;%202018\06.%202018(8013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40;&#1058;&#1045;&#1056;&#1030;&#1040;&#1051;&#1068;&#1053;&#1040;%20&#1043;&#1056;&#1059;&#1055;&#1040;\&#1051;&#1045;&#1053;&#1040;%20&#1060;&#1040;&#1050;&#1058;\&#1050;&#1040;&#1056;&#1058;&#1050;&#1040;%202018\&#1030;&#1030;%20&#1082;&#1074;%202018\&#1050;&#1072;&#1088;&#1090;&#1082;&#1072;%20&#1073;&#1102;&#1076;&#1078;&#1077;&#1090;\&#1030;&#1030;%20&#1082;&#1074;&#1072;&#1088;&#1090;&#1072;&#1083;%202018\06.%202018(8411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40;&#1058;&#1045;&#1056;&#1030;&#1040;&#1051;&#1068;&#1053;&#1040;%20&#1043;&#1056;&#1059;&#1055;&#1040;\&#1051;&#1045;&#1053;&#1040;%20&#1060;&#1040;&#1050;&#1058;\&#1050;&#1040;&#1056;&#1058;&#1050;&#1040;%202018\&#1030;&#1030;%20&#1082;&#1074;%202018\&#1050;&#1072;&#1088;&#1090;&#1082;&#1072;%20&#1073;&#1102;&#1076;&#1078;&#1077;&#1090;\&#1030;&#1030;%20&#1082;&#1074;&#1072;&#1088;&#1090;&#1072;&#1083;%202018\06.%202018(8511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40;&#1058;&#1045;&#1056;&#1030;&#1040;&#1051;&#1068;&#1053;&#1040;%20&#1043;&#1056;&#1059;&#1055;&#1040;\&#1051;&#1045;&#1053;&#1040;%20&#1060;&#1040;&#1050;&#1058;\&#1050;&#1040;&#1056;&#1058;&#1050;&#1040;%202018\&#1030;&#1030;%20&#1082;&#1074;%202018\&#1050;&#1072;&#1088;&#1090;&#1082;&#1072;%20&#1087;&#1088;&#1086;&#1075;&#1088;&#1072;&#1084;&#1072;\06.%202018%208013%20(&#1087;&#1088;&#1086;&#1075;&#1088;&#1072;&#1084;&#10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visor_new\D%20(D)\&#1052;&#1040;&#1058;&#1045;&#1056;&#1030;&#1040;&#1051;&#1068;&#1053;&#1040;%20&#1043;&#1056;&#1059;&#1055;&#1040;\&#1051;&#1045;&#1053;&#1040;%20&#1060;&#1040;&#1050;&#1058;\&#1050;&#1040;&#1056;&#1058;&#1050;&#1040;%202018\&#1030;&#1030;%20&#1082;&#1074;%202018\&#1050;&#1072;&#1088;&#1090;&#1082;&#1072;%20&#1073;&#1102;&#1076;&#1078;&#1077;&#1090;\&#1030;&#1030;%20&#1082;&#1074;&#1072;&#1088;&#1090;&#1072;&#1083;%202018\06.%202018(801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visor_new\D%20(D)\&#1052;&#1040;&#1058;&#1045;&#1056;&#1030;&#1040;&#1051;&#1068;&#1053;&#1040;%20&#1043;&#1056;&#1059;&#1055;&#1040;\&#1051;&#1045;&#1053;&#1040;%20&#1060;&#1040;&#1050;&#1058;\&#1050;&#1040;&#1056;&#1058;&#1050;&#1040;%202018\&#1030;&#1030;&#1030;%20&#1082;&#1074;%202018\&#1050;&#1072;&#1088;&#1090;&#1082;&#1072;%20&#1073;&#1102;&#1076;&#1078;&#1077;&#1090;\&#1030;&#1030;&#1030;%20&#1082;&#1074;&#1072;&#1088;&#1090;&#1072;&#1083;%202018\09.%202018(801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visor_new\D%20(D)\&#1052;&#1040;&#1058;&#1045;&#1056;&#1030;&#1040;&#1051;&#1068;&#1053;&#1040;%20&#1043;&#1056;&#1059;&#1055;&#1040;\&#1051;&#1045;&#1053;&#1040;%20&#1060;&#1040;&#1050;&#1058;\&#1050;&#1040;&#1056;&#1058;&#1050;&#1040;%202018\&#1030;%20&#1082;&#1074;%202018\&#1050;&#1072;&#1088;&#1090;&#1082;&#1072;%20&#1073;&#1102;&#1076;&#1078;&#1077;&#1090;\&#1073;&#1077;&#1088;&#1077;&#1079;&#1077;&#1085;&#1100;%202018\03.%202018(801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visor_new\D%20(D)\&#1052;&#1040;&#1058;&#1045;&#1056;&#1030;&#1040;&#1051;&#1068;&#1053;&#1040;%20&#1043;&#1056;&#1059;&#1055;&#1040;\&#1051;&#1045;&#1053;&#1040;%20&#1060;&#1040;&#1050;&#1058;\&#1050;&#1040;&#1056;&#1058;&#1050;&#1040;%202018\&#1030;&#1030;%20&#1082;&#1074;%202018\&#1050;&#1072;&#1088;&#1090;&#1082;&#1072;%20&#1073;&#1102;&#1076;&#1078;&#1077;&#1090;\&#1030;&#1030;%20&#1082;&#1074;&#1072;&#1088;&#1090;&#1072;&#1083;%202018\06.%202018(801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visor_new\D%20(D)\&#1052;&#1040;&#1058;&#1045;&#1056;&#1030;&#1040;&#1051;&#1068;&#1053;&#1040;%20&#1043;&#1056;&#1059;&#1055;&#1040;\&#1051;&#1045;&#1053;&#1040;%20&#1060;&#1040;&#1050;&#1058;\&#1050;&#1040;&#1056;&#1058;&#1050;&#1040;%202018\&#1030;&#1030;&#1030;%20&#1082;&#1074;%202018\&#1050;&#1072;&#1088;&#1090;&#1082;&#1072;%20&#1073;&#1102;&#1076;&#1078;&#1077;&#1090;\&#1030;&#1030;&#1030;%20&#1082;&#1074;&#1072;&#1088;&#1090;&#1072;&#1083;%202018\09.%202018(801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40;&#1058;&#1045;&#1056;&#1030;&#1040;&#1051;&#1068;&#1053;&#1040;%20&#1043;&#1056;&#1059;&#1055;&#1040;\&#1051;&#1045;&#1053;&#1040;%20&#1060;&#1040;&#1050;&#1058;\&#1050;&#1040;&#1056;&#1058;&#1050;&#1040;%202018\&#1030;%20&#1082;&#1074;%202018\&#1050;&#1072;&#1088;&#1090;&#1082;&#1072;%20&#1073;&#1102;&#1076;&#1078;&#1077;&#1090;\&#1073;&#1077;&#1088;&#1077;&#1079;&#1077;&#1085;&#1100;%202018\03.%202018(801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40;&#1058;&#1045;&#1056;&#1030;&#1040;&#1051;&#1068;&#1053;&#1040;%20&#1043;&#1056;&#1059;&#1055;&#1040;\&#1051;&#1045;&#1053;&#1040;%20&#1060;&#1040;&#1050;&#1058;\&#1050;&#1040;&#1056;&#1058;&#1050;&#1040;%202018\&#1030;%20&#1082;&#1074;%202018\&#1050;&#1072;&#1088;&#1090;&#1082;&#1072;%20&#1073;&#1102;&#1076;&#1078;&#1077;&#1090;\&#1073;&#1077;&#1088;&#1077;&#1079;&#1077;&#1085;&#1100;%202018\03.2018(8013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40;&#1058;&#1045;&#1056;&#1030;&#1040;&#1051;&#1068;&#1053;&#1040;%20&#1043;&#1056;&#1059;&#1055;&#1040;\&#1051;&#1045;&#1053;&#1040;%20&#1060;&#1040;&#1050;&#1058;\&#1050;&#1040;&#1056;&#1058;&#1050;&#1040;%202018\&#1030;%20&#1082;&#1074;%202018\&#1050;&#1072;&#1088;&#1090;&#1082;&#1072;%20&#1073;&#1102;&#1076;&#1078;&#1077;&#1090;\&#1073;&#1077;&#1088;&#1077;&#1079;&#1077;&#1085;&#1100;%202018\03.%202018(84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  <sheetDataSet>
      <sheetData sheetId="0">
        <row r="23">
          <cell r="C23">
            <v>5839085.8100000005</v>
          </cell>
        </row>
      </sheetData>
      <sheetData sheetId="2">
        <row r="23">
          <cell r="G23">
            <v>289130.52999999997</v>
          </cell>
        </row>
      </sheetData>
      <sheetData sheetId="3">
        <row r="23">
          <cell r="G23">
            <v>55097.19</v>
          </cell>
        </row>
      </sheetData>
      <sheetData sheetId="4">
        <row r="23">
          <cell r="G23">
            <v>149452.42</v>
          </cell>
        </row>
      </sheetData>
      <sheetData sheetId="5">
        <row r="23">
          <cell r="G23">
            <v>188097.92</v>
          </cell>
        </row>
      </sheetData>
      <sheetData sheetId="6">
        <row r="23">
          <cell r="G23">
            <v>75894.54</v>
          </cell>
        </row>
      </sheetData>
      <sheetData sheetId="7">
        <row r="23">
          <cell r="G23">
            <v>172958.46</v>
          </cell>
        </row>
      </sheetData>
      <sheetData sheetId="8">
        <row r="23">
          <cell r="G23">
            <v>132829.43</v>
          </cell>
        </row>
      </sheetData>
      <sheetData sheetId="10">
        <row r="23">
          <cell r="G23">
            <v>195263.89</v>
          </cell>
        </row>
      </sheetData>
      <sheetData sheetId="11">
        <row r="23">
          <cell r="G23">
            <v>206054.82</v>
          </cell>
        </row>
      </sheetData>
      <sheetData sheetId="12">
        <row r="23">
          <cell r="G23">
            <v>135278.44</v>
          </cell>
        </row>
      </sheetData>
      <sheetData sheetId="13">
        <row r="23">
          <cell r="G23">
            <v>278402.54</v>
          </cell>
        </row>
      </sheetData>
      <sheetData sheetId="15">
        <row r="23">
          <cell r="G23">
            <v>81954.27</v>
          </cell>
          <cell r="H23">
            <v>321519.02999999997</v>
          </cell>
        </row>
      </sheetData>
      <sheetData sheetId="16">
        <row r="23">
          <cell r="G23">
            <v>108278.93</v>
          </cell>
          <cell r="H23">
            <v>337759.13</v>
          </cell>
        </row>
      </sheetData>
      <sheetData sheetId="18">
        <row r="23">
          <cell r="G23">
            <v>82926.20999999999</v>
          </cell>
          <cell r="H23">
            <v>100229.08</v>
          </cell>
        </row>
      </sheetData>
      <sheetData sheetId="19">
        <row r="23">
          <cell r="G23">
            <v>68568.36</v>
          </cell>
          <cell r="H23">
            <v>93153.76</v>
          </cell>
        </row>
      </sheetData>
      <sheetData sheetId="20">
        <row r="23">
          <cell r="G23">
            <v>142213.53</v>
          </cell>
          <cell r="H23">
            <v>326461.1</v>
          </cell>
        </row>
      </sheetData>
      <sheetData sheetId="21">
        <row r="23">
          <cell r="G23">
            <v>97678.56</v>
          </cell>
          <cell r="H23">
            <v>267719.42000000004</v>
          </cell>
        </row>
      </sheetData>
      <sheetData sheetId="22">
        <row r="23">
          <cell r="G23">
            <v>106333.39000000001</v>
          </cell>
          <cell r="H23">
            <v>237056.48</v>
          </cell>
        </row>
      </sheetData>
      <sheetData sheetId="24">
        <row r="23">
          <cell r="G23">
            <v>132495.64</v>
          </cell>
          <cell r="H23">
            <v>312173.07</v>
          </cell>
        </row>
      </sheetData>
      <sheetData sheetId="25">
        <row r="23">
          <cell r="G23">
            <v>132502.65000000002</v>
          </cell>
        </row>
      </sheetData>
      <sheetData sheetId="28">
        <row r="23">
          <cell r="G23">
            <v>81419.52</v>
          </cell>
          <cell r="H23">
            <v>189424.96000000002</v>
          </cell>
        </row>
      </sheetData>
      <sheetData sheetId="29">
        <row r="23">
          <cell r="G23">
            <v>100680.56</v>
          </cell>
          <cell r="H23">
            <v>211109.04</v>
          </cell>
        </row>
      </sheetData>
      <sheetData sheetId="30">
        <row r="23">
          <cell r="G23">
            <v>180637.87999999998</v>
          </cell>
        </row>
      </sheetData>
      <sheetData sheetId="31">
        <row r="23">
          <cell r="C23">
            <v>78099.67</v>
          </cell>
          <cell r="G23">
            <v>78099.67</v>
          </cell>
        </row>
      </sheetData>
      <sheetData sheetId="32">
        <row r="23">
          <cell r="C23">
            <v>105391.45</v>
          </cell>
          <cell r="G23">
            <v>105391.45</v>
          </cell>
        </row>
      </sheetData>
      <sheetData sheetId="33">
        <row r="23">
          <cell r="C23">
            <v>64839.939999999995</v>
          </cell>
          <cell r="G23">
            <v>64839.939999999995</v>
          </cell>
        </row>
      </sheetData>
      <sheetData sheetId="34">
        <row r="23">
          <cell r="C23">
            <v>146607.06</v>
          </cell>
          <cell r="G23">
            <v>146607.06</v>
          </cell>
        </row>
      </sheetData>
      <sheetData sheetId="35">
        <row r="23">
          <cell r="C23">
            <v>29127.01</v>
          </cell>
          <cell r="G23">
            <v>29127.01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  <sheetDataSet>
      <sheetData sheetId="0">
        <row r="73">
          <cell r="M73">
            <v>64235.21</v>
          </cell>
        </row>
      </sheetData>
      <sheetData sheetId="2">
        <row r="73">
          <cell r="M73">
            <v>3677.37</v>
          </cell>
        </row>
      </sheetData>
      <sheetData sheetId="3">
        <row r="73">
          <cell r="M73">
            <v>1087.6699999999998</v>
          </cell>
        </row>
      </sheetData>
      <sheetData sheetId="4">
        <row r="73">
          <cell r="M73">
            <v>2134.88</v>
          </cell>
        </row>
      </sheetData>
      <sheetData sheetId="5">
        <row r="73">
          <cell r="M73">
            <v>2414.76</v>
          </cell>
        </row>
      </sheetData>
      <sheetData sheetId="6">
        <row r="73">
          <cell r="M73">
            <v>1365.03</v>
          </cell>
        </row>
      </sheetData>
      <sheetData sheetId="7">
        <row r="73">
          <cell r="M73">
            <v>2162.72</v>
          </cell>
        </row>
      </sheetData>
      <sheetData sheetId="8">
        <row r="73">
          <cell r="M73">
            <v>1941.8899999999999</v>
          </cell>
        </row>
      </sheetData>
      <sheetData sheetId="9">
        <row r="73">
          <cell r="M73">
            <v>823.31</v>
          </cell>
        </row>
      </sheetData>
      <sheetData sheetId="10">
        <row r="73">
          <cell r="M73">
            <v>2813.5200000000004</v>
          </cell>
        </row>
      </sheetData>
      <sheetData sheetId="11">
        <row r="73">
          <cell r="M73">
            <v>2602.16</v>
          </cell>
        </row>
      </sheetData>
      <sheetData sheetId="12">
        <row r="73">
          <cell r="M73">
            <v>1881.96</v>
          </cell>
        </row>
      </sheetData>
      <sheetData sheetId="13">
        <row r="73">
          <cell r="M73">
            <v>3348.1</v>
          </cell>
        </row>
      </sheetData>
      <sheetData sheetId="15">
        <row r="73">
          <cell r="M73">
            <v>3867.6000000000004</v>
          </cell>
        </row>
      </sheetData>
      <sheetData sheetId="16">
        <row r="73">
          <cell r="M73">
            <v>4261.610000000001</v>
          </cell>
        </row>
      </sheetData>
      <sheetData sheetId="17">
        <row r="73">
          <cell r="M73">
            <v>432.18</v>
          </cell>
        </row>
      </sheetData>
      <sheetData sheetId="18">
        <row r="73">
          <cell r="M73">
            <v>1646.7599999999998</v>
          </cell>
        </row>
      </sheetData>
      <sheetData sheetId="19">
        <row r="73">
          <cell r="M73">
            <v>1782.85</v>
          </cell>
        </row>
      </sheetData>
      <sheetData sheetId="20">
        <row r="73">
          <cell r="M73">
            <v>4134.24</v>
          </cell>
        </row>
      </sheetData>
      <sheetData sheetId="21">
        <row r="73">
          <cell r="M73">
            <v>3571.85</v>
          </cell>
        </row>
      </sheetData>
      <sheetData sheetId="22">
        <row r="73">
          <cell r="M73">
            <v>3228.54</v>
          </cell>
        </row>
      </sheetData>
      <sheetData sheetId="24">
        <row r="73">
          <cell r="M73">
            <v>4201.88</v>
          </cell>
        </row>
      </sheetData>
      <sheetData sheetId="25">
        <row r="73">
          <cell r="M73">
            <v>1292.07</v>
          </cell>
        </row>
      </sheetData>
      <sheetData sheetId="26">
        <row r="73">
          <cell r="M73">
            <v>50.57</v>
          </cell>
        </row>
      </sheetData>
      <sheetData sheetId="28">
        <row r="73">
          <cell r="M73">
            <v>2604.78</v>
          </cell>
        </row>
      </sheetData>
      <sheetData sheetId="29">
        <row r="73">
          <cell r="M73">
            <v>2878.31</v>
          </cell>
        </row>
      </sheetData>
      <sheetData sheetId="30">
        <row r="73">
          <cell r="M73">
            <v>1798.6</v>
          </cell>
        </row>
      </sheetData>
      <sheetData sheetId="31">
        <row r="73">
          <cell r="M73">
            <v>665.3299999999999</v>
          </cell>
        </row>
      </sheetData>
      <sheetData sheetId="32">
        <row r="73">
          <cell r="M73">
            <v>1001.1700000000001</v>
          </cell>
        </row>
      </sheetData>
      <sheetData sheetId="33">
        <row r="73">
          <cell r="M73">
            <v>563.5</v>
          </cell>
        </row>
      </sheetData>
      <sheetData sheetId="34">
        <row r="73">
          <cell r="M73">
            <v>1394.89</v>
          </cell>
        </row>
      </sheetData>
      <sheetData sheetId="35">
        <row r="73">
          <cell r="M7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  <sheetDataSet>
      <sheetData sheetId="0">
        <row r="73">
          <cell r="L73">
            <v>560845.02</v>
          </cell>
        </row>
      </sheetData>
      <sheetData sheetId="2">
        <row r="73">
          <cell r="L73">
            <v>24744.09</v>
          </cell>
        </row>
      </sheetData>
      <sheetData sheetId="3">
        <row r="73">
          <cell r="L73">
            <v>2760.29</v>
          </cell>
        </row>
      </sheetData>
      <sheetData sheetId="4">
        <row r="73">
          <cell r="L73">
            <v>9719.61</v>
          </cell>
        </row>
      </sheetData>
      <sheetData sheetId="5">
        <row r="73">
          <cell r="L73">
            <v>17217.41</v>
          </cell>
        </row>
      </sheetData>
      <sheetData sheetId="6">
        <row r="73">
          <cell r="L73">
            <v>5697.98</v>
          </cell>
        </row>
      </sheetData>
      <sheetData sheetId="7">
        <row r="73">
          <cell r="L73">
            <v>5760.42</v>
          </cell>
        </row>
      </sheetData>
      <sheetData sheetId="8">
        <row r="73">
          <cell r="L73">
            <v>11537.980000000001</v>
          </cell>
        </row>
      </sheetData>
      <sheetData sheetId="9">
        <row r="73">
          <cell r="L73">
            <v>0</v>
          </cell>
        </row>
      </sheetData>
      <sheetData sheetId="10">
        <row r="73">
          <cell r="L73">
            <v>17328.32</v>
          </cell>
        </row>
      </sheetData>
      <sheetData sheetId="11">
        <row r="73">
          <cell r="L73">
            <v>22936.57</v>
          </cell>
        </row>
      </sheetData>
      <sheetData sheetId="12">
        <row r="73">
          <cell r="L73">
            <v>8228.130000000001</v>
          </cell>
        </row>
      </sheetData>
      <sheetData sheetId="13">
        <row r="73">
          <cell r="L73">
            <v>24737.63</v>
          </cell>
        </row>
      </sheetData>
      <sheetData sheetId="15">
        <row r="73">
          <cell r="L73">
            <v>31122.699999999997</v>
          </cell>
        </row>
      </sheetData>
      <sheetData sheetId="16">
        <row r="73">
          <cell r="L73">
            <v>54081.479999999996</v>
          </cell>
        </row>
      </sheetData>
      <sheetData sheetId="17">
        <row r="73">
          <cell r="L73">
            <v>0</v>
          </cell>
        </row>
      </sheetData>
      <sheetData sheetId="18">
        <row r="73">
          <cell r="L73">
            <v>16124.060000000001</v>
          </cell>
        </row>
      </sheetData>
      <sheetData sheetId="19">
        <row r="73">
          <cell r="L73">
            <v>23519.73</v>
          </cell>
        </row>
      </sheetData>
      <sheetData sheetId="20">
        <row r="73">
          <cell r="L73">
            <v>57158.97</v>
          </cell>
        </row>
      </sheetData>
      <sheetData sheetId="21">
        <row r="73">
          <cell r="L73">
            <v>37808.729999999996</v>
          </cell>
        </row>
      </sheetData>
      <sheetData sheetId="22">
        <row r="73">
          <cell r="L73">
            <v>35350.83</v>
          </cell>
        </row>
      </sheetData>
      <sheetData sheetId="24">
        <row r="73">
          <cell r="L73">
            <v>83381.57</v>
          </cell>
        </row>
      </sheetData>
      <sheetData sheetId="25">
        <row r="73">
          <cell r="L73">
            <v>20394.9</v>
          </cell>
        </row>
      </sheetData>
      <sheetData sheetId="26">
        <row r="73">
          <cell r="L73">
            <v>0</v>
          </cell>
        </row>
      </sheetData>
      <sheetData sheetId="28">
        <row r="73">
          <cell r="L73">
            <v>39408.66</v>
          </cell>
        </row>
      </sheetData>
      <sheetData sheetId="29">
        <row r="73">
          <cell r="L73">
            <v>11824.96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  <sheetDataSet>
      <sheetData sheetId="0">
        <row r="73">
          <cell r="G73">
            <v>11121144.099999998</v>
          </cell>
          <cell r="H73">
            <v>11314068.53</v>
          </cell>
        </row>
      </sheetData>
      <sheetData sheetId="2">
        <row r="73">
          <cell r="G73">
            <v>878553.69</v>
          </cell>
        </row>
      </sheetData>
      <sheetData sheetId="3">
        <row r="73">
          <cell r="G73">
            <v>162450.51</v>
          </cell>
        </row>
      </sheetData>
      <sheetData sheetId="4">
        <row r="73">
          <cell r="G73">
            <v>475251.26</v>
          </cell>
        </row>
      </sheetData>
      <sheetData sheetId="5">
        <row r="73">
          <cell r="G73">
            <v>594342.03</v>
          </cell>
        </row>
      </sheetData>
      <sheetData sheetId="6">
        <row r="73">
          <cell r="G73">
            <v>236908.13999999998</v>
          </cell>
        </row>
      </sheetData>
      <sheetData sheetId="7">
        <row r="73">
          <cell r="G73">
            <v>629967.7</v>
          </cell>
        </row>
      </sheetData>
      <sheetData sheetId="8">
        <row r="73">
          <cell r="G73">
            <v>438094.98</v>
          </cell>
        </row>
      </sheetData>
      <sheetData sheetId="10">
        <row r="73">
          <cell r="G73">
            <v>682611.51</v>
          </cell>
        </row>
      </sheetData>
      <sheetData sheetId="11">
        <row r="73">
          <cell r="G73">
            <v>645773.89</v>
          </cell>
        </row>
      </sheetData>
      <sheetData sheetId="12">
        <row r="73">
          <cell r="G73">
            <v>429407.04000000004</v>
          </cell>
        </row>
      </sheetData>
      <sheetData sheetId="13">
        <row r="73">
          <cell r="G73">
            <v>943199.6900000001</v>
          </cell>
        </row>
      </sheetData>
      <sheetData sheetId="15">
        <row r="73">
          <cell r="G73">
            <v>247394.72</v>
          </cell>
          <cell r="H73">
            <v>1667756.17</v>
          </cell>
        </row>
      </sheetData>
      <sheetData sheetId="16">
        <row r="73">
          <cell r="G73">
            <v>317070.14</v>
          </cell>
          <cell r="H73">
            <v>1605431.55</v>
          </cell>
        </row>
      </sheetData>
      <sheetData sheetId="18">
        <row r="73">
          <cell r="G73">
            <v>202997.81999999998</v>
          </cell>
          <cell r="H73">
            <v>493303.21</v>
          </cell>
        </row>
      </sheetData>
      <sheetData sheetId="19">
        <row r="73">
          <cell r="G73">
            <v>207977.49</v>
          </cell>
          <cell r="H73">
            <v>413113.17000000004</v>
          </cell>
        </row>
      </sheetData>
      <sheetData sheetId="20">
        <row r="73">
          <cell r="G73">
            <v>480368.49</v>
          </cell>
          <cell r="H73">
            <v>1565393.17</v>
          </cell>
        </row>
      </sheetData>
      <sheetData sheetId="21">
        <row r="73">
          <cell r="G73">
            <v>312526.15</v>
          </cell>
          <cell r="H73">
            <v>1207922.0299999998</v>
          </cell>
        </row>
      </sheetData>
      <sheetData sheetId="22">
        <row r="73">
          <cell r="G73">
            <v>334227</v>
          </cell>
          <cell r="H73">
            <v>1184234.43</v>
          </cell>
        </row>
      </sheetData>
      <sheetData sheetId="24">
        <row r="73">
          <cell r="G73">
            <v>420416.73000000004</v>
          </cell>
          <cell r="H73">
            <v>1452071.0899999999</v>
          </cell>
        </row>
      </sheetData>
      <sheetData sheetId="25">
        <row r="73">
          <cell r="G73">
            <v>422620.16000000003</v>
          </cell>
          <cell r="H73">
            <v>0</v>
          </cell>
        </row>
      </sheetData>
      <sheetData sheetId="26">
        <row r="73">
          <cell r="G73">
            <v>0</v>
          </cell>
          <cell r="H73">
            <v>0</v>
          </cell>
        </row>
      </sheetData>
      <sheetData sheetId="28">
        <row r="73">
          <cell r="G73">
            <v>254447.47999999998</v>
          </cell>
          <cell r="H73">
            <v>895083.3</v>
          </cell>
        </row>
      </sheetData>
      <sheetData sheetId="29">
        <row r="73">
          <cell r="G73">
            <v>301410.26</v>
          </cell>
          <cell r="H73">
            <v>829760.41</v>
          </cell>
        </row>
      </sheetData>
      <sheetData sheetId="30">
        <row r="73">
          <cell r="G73">
            <v>724371.36</v>
          </cell>
        </row>
      </sheetData>
      <sheetData sheetId="31">
        <row r="73">
          <cell r="G73">
            <v>259453.98</v>
          </cell>
        </row>
      </sheetData>
      <sheetData sheetId="32">
        <row r="73">
          <cell r="G73">
            <v>339711.04000000004</v>
          </cell>
        </row>
      </sheetData>
      <sheetData sheetId="33">
        <row r="73">
          <cell r="G73">
            <v>179590.84</v>
          </cell>
        </row>
      </sheetData>
      <sheetData sheetId="34">
        <row r="73">
          <cell r="G73">
            <v>471643.37</v>
          </cell>
        </row>
      </sheetData>
      <sheetData sheetId="35">
        <row r="73">
          <cell r="G73">
            <v>73208.25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  <sheetDataSet>
      <sheetData sheetId="0">
        <row r="73">
          <cell r="G73">
            <v>2551761.6</v>
          </cell>
          <cell r="H73">
            <v>2486051.7</v>
          </cell>
        </row>
      </sheetData>
      <sheetData sheetId="2">
        <row r="73">
          <cell r="G73">
            <v>202637.09</v>
          </cell>
        </row>
      </sheetData>
      <sheetData sheetId="3">
        <row r="73">
          <cell r="G73">
            <v>40032.909999999996</v>
          </cell>
        </row>
      </sheetData>
      <sheetData sheetId="4">
        <row r="73">
          <cell r="G73">
            <v>107674.57</v>
          </cell>
        </row>
      </sheetData>
      <sheetData sheetId="5">
        <row r="73">
          <cell r="G73">
            <v>131431.4</v>
          </cell>
        </row>
      </sheetData>
      <sheetData sheetId="6">
        <row r="73">
          <cell r="G73">
            <v>58215.229999999996</v>
          </cell>
        </row>
      </sheetData>
      <sheetData sheetId="7">
        <row r="73">
          <cell r="G73">
            <v>140290.79</v>
          </cell>
        </row>
      </sheetData>
      <sheetData sheetId="8">
        <row r="73">
          <cell r="G73">
            <v>102738.48000000001</v>
          </cell>
        </row>
      </sheetData>
      <sheetData sheetId="10">
        <row r="73">
          <cell r="G73">
            <v>155198.46</v>
          </cell>
        </row>
      </sheetData>
      <sheetData sheetId="11">
        <row r="73">
          <cell r="G73">
            <v>148311.05000000002</v>
          </cell>
        </row>
      </sheetData>
      <sheetData sheetId="12">
        <row r="73">
          <cell r="G73">
            <v>98235.34999999999</v>
          </cell>
        </row>
      </sheetData>
      <sheetData sheetId="13">
        <row r="73">
          <cell r="G73">
            <v>215195.05</v>
          </cell>
        </row>
      </sheetData>
      <sheetData sheetId="15">
        <row r="73">
          <cell r="G73">
            <v>56726.17</v>
          </cell>
          <cell r="H73">
            <v>368018.18</v>
          </cell>
        </row>
      </sheetData>
      <sheetData sheetId="16">
        <row r="73">
          <cell r="G73">
            <v>71838.89</v>
          </cell>
          <cell r="H73">
            <v>362425.39</v>
          </cell>
        </row>
      </sheetData>
      <sheetData sheetId="18">
        <row r="73">
          <cell r="G73">
            <v>44107.05</v>
          </cell>
          <cell r="H73">
            <v>108941.79999999999</v>
          </cell>
        </row>
      </sheetData>
      <sheetData sheetId="19">
        <row r="73">
          <cell r="G73">
            <v>46949.44</v>
          </cell>
          <cell r="H73">
            <v>94903.84</v>
          </cell>
        </row>
      </sheetData>
      <sheetData sheetId="20">
        <row r="73">
          <cell r="G73">
            <v>108866.33</v>
          </cell>
          <cell r="H73">
            <v>336238.68000000005</v>
          </cell>
        </row>
      </sheetData>
      <sheetData sheetId="21">
        <row r="73">
          <cell r="G73">
            <v>70623.45</v>
          </cell>
          <cell r="H73">
            <v>259916.4</v>
          </cell>
        </row>
      </sheetData>
      <sheetData sheetId="22">
        <row r="73">
          <cell r="G73">
            <v>79721.17</v>
          </cell>
          <cell r="H73">
            <v>258679.49</v>
          </cell>
        </row>
      </sheetData>
      <sheetData sheetId="24">
        <row r="73">
          <cell r="G73">
            <v>94868.75</v>
          </cell>
          <cell r="H73">
            <v>310957.67</v>
          </cell>
        </row>
      </sheetData>
      <sheetData sheetId="25">
        <row r="73">
          <cell r="G73">
            <v>104316.83</v>
          </cell>
          <cell r="H73">
            <v>0</v>
          </cell>
        </row>
      </sheetData>
      <sheetData sheetId="26">
        <row r="73">
          <cell r="G73">
            <v>0</v>
          </cell>
          <cell r="H73">
            <v>0</v>
          </cell>
        </row>
      </sheetData>
      <sheetData sheetId="28">
        <row r="73">
          <cell r="G73">
            <v>60380.61</v>
          </cell>
          <cell r="H73">
            <v>200123.27000000002</v>
          </cell>
        </row>
      </sheetData>
      <sheetData sheetId="29">
        <row r="73">
          <cell r="G73">
            <v>66980.85</v>
          </cell>
          <cell r="H73">
            <v>185846.97999999998</v>
          </cell>
        </row>
      </sheetData>
      <sheetData sheetId="30">
        <row r="73">
          <cell r="G73">
            <v>168279.65999999997</v>
          </cell>
        </row>
      </sheetData>
      <sheetData sheetId="31">
        <row r="73">
          <cell r="G73">
            <v>58393.56</v>
          </cell>
        </row>
      </sheetData>
      <sheetData sheetId="32">
        <row r="73">
          <cell r="G73">
            <v>76742.76</v>
          </cell>
        </row>
      </sheetData>
      <sheetData sheetId="33">
        <row r="73">
          <cell r="G73">
            <v>43005.700000000004</v>
          </cell>
        </row>
      </sheetData>
      <sheetData sheetId="34">
        <row r="73">
          <cell r="G73">
            <v>107804</v>
          </cell>
        </row>
      </sheetData>
      <sheetData sheetId="35">
        <row r="73">
          <cell r="G73">
            <v>16105.810000000001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  <sheetDataSet>
      <sheetData sheetId="0">
        <row r="73">
          <cell r="J73">
            <v>46825.990000000005</v>
          </cell>
          <cell r="L73">
            <v>687729.2</v>
          </cell>
          <cell r="M73">
            <v>103821.11739999999</v>
          </cell>
          <cell r="T73">
            <v>1587525.28</v>
          </cell>
          <cell r="U73">
            <v>168745.64</v>
          </cell>
          <cell r="V73">
            <v>933261.22</v>
          </cell>
          <cell r="W73">
            <v>712499.88</v>
          </cell>
          <cell r="Y73">
            <v>-1550.39</v>
          </cell>
        </row>
      </sheetData>
      <sheetData sheetId="2">
        <row r="73">
          <cell r="J73">
            <v>0</v>
          </cell>
          <cell r="L73">
            <v>86518.19</v>
          </cell>
          <cell r="M73">
            <v>1532.5095999999999</v>
          </cell>
          <cell r="T73">
            <v>103847.52</v>
          </cell>
          <cell r="U73">
            <v>19602.64</v>
          </cell>
          <cell r="V73">
            <v>76507.73999999999</v>
          </cell>
          <cell r="W73">
            <v>0</v>
          </cell>
        </row>
      </sheetData>
      <sheetData sheetId="3">
        <row r="73">
          <cell r="J73">
            <v>0</v>
          </cell>
          <cell r="L73">
            <v>9255.060000000001</v>
          </cell>
          <cell r="M73">
            <v>164.05999999999997</v>
          </cell>
          <cell r="T73">
            <v>0</v>
          </cell>
          <cell r="U73">
            <v>1075.03</v>
          </cell>
          <cell r="V73">
            <v>56275.42</v>
          </cell>
          <cell r="W73">
            <v>0</v>
          </cell>
        </row>
      </sheetData>
      <sheetData sheetId="4">
        <row r="73">
          <cell r="J73">
            <v>0</v>
          </cell>
          <cell r="L73">
            <v>26789.940000000002</v>
          </cell>
          <cell r="M73">
            <v>900.3024</v>
          </cell>
          <cell r="T73">
            <v>0</v>
          </cell>
          <cell r="U73">
            <v>4635.38</v>
          </cell>
          <cell r="V73">
            <v>16115.87</v>
          </cell>
          <cell r="W73">
            <v>85272.52</v>
          </cell>
        </row>
      </sheetData>
      <sheetData sheetId="5">
        <row r="73">
          <cell r="L73">
            <v>59202.32</v>
          </cell>
          <cell r="M73">
            <v>526.2968</v>
          </cell>
          <cell r="T73">
            <v>81735.84</v>
          </cell>
          <cell r="U73">
            <v>9522.08</v>
          </cell>
          <cell r="V73">
            <v>58611.34</v>
          </cell>
          <cell r="W73">
            <v>0</v>
          </cell>
        </row>
      </sheetData>
      <sheetData sheetId="6">
        <row r="73">
          <cell r="J73">
            <v>0</v>
          </cell>
          <cell r="L73">
            <v>17954.850000000002</v>
          </cell>
          <cell r="M73">
            <v>423.6324</v>
          </cell>
          <cell r="T73">
            <v>33375.84</v>
          </cell>
          <cell r="U73">
            <v>4104.84</v>
          </cell>
          <cell r="V73">
            <v>18077.67</v>
          </cell>
          <cell r="W73">
            <v>0</v>
          </cell>
        </row>
      </sheetData>
      <sheetData sheetId="7">
        <row r="73">
          <cell r="J73">
            <v>0</v>
          </cell>
          <cell r="L73">
            <v>23510.54</v>
          </cell>
          <cell r="M73">
            <v>767.9924000000001</v>
          </cell>
          <cell r="T73">
            <v>51008.64</v>
          </cell>
          <cell r="U73">
            <v>4858.76</v>
          </cell>
          <cell r="V73">
            <v>20070.79</v>
          </cell>
          <cell r="W73">
            <v>0</v>
          </cell>
        </row>
      </sheetData>
      <sheetData sheetId="8">
        <row r="73">
          <cell r="J73">
            <v>0</v>
          </cell>
          <cell r="L73">
            <v>40480.69</v>
          </cell>
          <cell r="M73">
            <v>817.0968</v>
          </cell>
          <cell r="T73">
            <v>79831.2</v>
          </cell>
          <cell r="U73">
            <v>7651.16</v>
          </cell>
          <cell r="V73">
            <v>38639</v>
          </cell>
          <cell r="W73">
            <v>0</v>
          </cell>
        </row>
      </sheetData>
      <sheetData sheetId="9">
        <row r="73">
          <cell r="M73">
            <v>0</v>
          </cell>
          <cell r="V73">
            <v>5851.42</v>
          </cell>
          <cell r="W73">
            <v>0</v>
          </cell>
        </row>
      </sheetData>
      <sheetData sheetId="10">
        <row r="73">
          <cell r="J73">
            <v>0</v>
          </cell>
          <cell r="L73">
            <v>59743.44</v>
          </cell>
          <cell r="M73">
            <v>1251.8644</v>
          </cell>
          <cell r="T73">
            <v>0</v>
          </cell>
          <cell r="U73">
            <v>15162.720000000001</v>
          </cell>
          <cell r="V73">
            <v>27820.75</v>
          </cell>
          <cell r="W73">
            <v>151808.23</v>
          </cell>
        </row>
      </sheetData>
      <sheetData sheetId="11">
        <row r="73">
          <cell r="J73">
            <v>0</v>
          </cell>
          <cell r="L73">
            <v>54866.35</v>
          </cell>
          <cell r="M73">
            <v>2589.564</v>
          </cell>
          <cell r="T73">
            <v>95425.44</v>
          </cell>
          <cell r="U73">
            <v>14464.64</v>
          </cell>
          <cell r="V73">
            <v>59161.99</v>
          </cell>
          <cell r="W73">
            <v>0</v>
          </cell>
        </row>
      </sheetData>
      <sheetData sheetId="12">
        <row r="73">
          <cell r="J73">
            <v>0</v>
          </cell>
          <cell r="L73">
            <v>28073.34</v>
          </cell>
          <cell r="M73">
            <v>1959.6668</v>
          </cell>
          <cell r="T73">
            <v>124248</v>
          </cell>
          <cell r="U73">
            <v>7148.54</v>
          </cell>
          <cell r="V73">
            <v>46744.18</v>
          </cell>
          <cell r="W73">
            <v>0</v>
          </cell>
        </row>
      </sheetData>
      <sheetData sheetId="13">
        <row r="73">
          <cell r="J73">
            <v>0</v>
          </cell>
          <cell r="L73">
            <v>58777.79</v>
          </cell>
          <cell r="M73">
            <v>1462.2244</v>
          </cell>
          <cell r="T73">
            <v>135083.61</v>
          </cell>
          <cell r="U73">
            <v>13431.439999999999</v>
          </cell>
          <cell r="V73">
            <v>64272.95</v>
          </cell>
          <cell r="W73">
            <v>0</v>
          </cell>
        </row>
      </sheetData>
      <sheetData sheetId="14">
        <row r="73">
          <cell r="V73">
            <v>405012.52</v>
          </cell>
        </row>
      </sheetData>
      <sheetData sheetId="15">
        <row r="73">
          <cell r="J73">
            <v>0</v>
          </cell>
          <cell r="L73">
            <v>23483.91</v>
          </cell>
          <cell r="M73">
            <v>7948.642052459017</v>
          </cell>
          <cell r="T73">
            <v>0</v>
          </cell>
          <cell r="U73">
            <v>5630.93</v>
          </cell>
          <cell r="V73">
            <v>33657.979999999996</v>
          </cell>
          <cell r="W73">
            <v>95122.45</v>
          </cell>
          <cell r="Y73">
            <v>0</v>
          </cell>
        </row>
      </sheetData>
      <sheetData sheetId="16">
        <row r="73">
          <cell r="J73">
            <v>0</v>
          </cell>
          <cell r="L73">
            <v>25532.21</v>
          </cell>
          <cell r="M73">
            <v>11296.433207650272</v>
          </cell>
          <cell r="T73">
            <v>0</v>
          </cell>
          <cell r="U73">
            <v>8125.88</v>
          </cell>
          <cell r="V73">
            <v>33786.840000000004</v>
          </cell>
          <cell r="W73">
            <v>178726.05</v>
          </cell>
          <cell r="Y73">
            <v>0</v>
          </cell>
        </row>
      </sheetData>
      <sheetData sheetId="17">
        <row r="73">
          <cell r="T73">
            <v>0</v>
          </cell>
          <cell r="U73">
            <v>0</v>
          </cell>
          <cell r="V73">
            <v>4506.49</v>
          </cell>
          <cell r="W73">
            <v>0</v>
          </cell>
          <cell r="Y73">
            <v>0</v>
          </cell>
        </row>
      </sheetData>
      <sheetData sheetId="18">
        <row r="73">
          <cell r="J73">
            <v>1153.72</v>
          </cell>
          <cell r="L73">
            <v>7274.299999999999</v>
          </cell>
          <cell r="M73">
            <v>643.236</v>
          </cell>
          <cell r="T73">
            <v>0</v>
          </cell>
          <cell r="U73">
            <v>1473.19</v>
          </cell>
          <cell r="V73">
            <v>12960.54</v>
          </cell>
          <cell r="W73">
            <v>0</v>
          </cell>
          <cell r="Y73">
            <v>-1550.39</v>
          </cell>
        </row>
      </sheetData>
      <sheetData sheetId="19">
        <row r="73">
          <cell r="J73">
            <v>0</v>
          </cell>
          <cell r="L73">
            <v>9783.81</v>
          </cell>
          <cell r="M73">
            <v>4447.063103825137</v>
          </cell>
          <cell r="T73">
            <v>116961.17</v>
          </cell>
          <cell r="U73">
            <v>8201.77</v>
          </cell>
          <cell r="V73">
            <v>27044.25</v>
          </cell>
          <cell r="W73">
            <v>0</v>
          </cell>
          <cell r="Y73">
            <v>0</v>
          </cell>
        </row>
      </sheetData>
      <sheetData sheetId="20">
        <row r="73">
          <cell r="J73">
            <v>375.63</v>
          </cell>
          <cell r="L73">
            <v>26723.43</v>
          </cell>
          <cell r="M73">
            <v>4063.6104535519125</v>
          </cell>
          <cell r="T73">
            <v>164052</v>
          </cell>
          <cell r="U73">
            <v>4272.360000000001</v>
          </cell>
          <cell r="V73">
            <v>14461.76</v>
          </cell>
          <cell r="W73">
            <v>0</v>
          </cell>
          <cell r="Y73">
            <v>0</v>
          </cell>
        </row>
      </sheetData>
      <sheetData sheetId="21">
        <row r="73">
          <cell r="J73">
            <v>10300</v>
          </cell>
          <cell r="L73">
            <v>15437.18</v>
          </cell>
          <cell r="M73">
            <v>3124.5004513661197</v>
          </cell>
          <cell r="T73">
            <v>154026.68</v>
          </cell>
          <cell r="U73">
            <v>9743.25</v>
          </cell>
          <cell r="V73">
            <v>58387.57</v>
          </cell>
          <cell r="W73">
            <v>0</v>
          </cell>
          <cell r="Y73">
            <v>0</v>
          </cell>
        </row>
      </sheetData>
      <sheetData sheetId="22">
        <row r="73">
          <cell r="J73">
            <v>98.93</v>
          </cell>
          <cell r="L73">
            <v>23175.9</v>
          </cell>
          <cell r="M73">
            <v>15782.351963934425</v>
          </cell>
          <cell r="T73">
            <v>124679.52</v>
          </cell>
          <cell r="U73">
            <v>6785.54</v>
          </cell>
          <cell r="V73">
            <v>28054.87</v>
          </cell>
          <cell r="W73">
            <v>0</v>
          </cell>
          <cell r="Y73">
            <v>0</v>
          </cell>
        </row>
      </sheetData>
      <sheetData sheetId="24">
        <row r="73">
          <cell r="J73">
            <v>0</v>
          </cell>
          <cell r="L73">
            <v>40827.74</v>
          </cell>
          <cell r="M73">
            <v>17728.28306338798</v>
          </cell>
          <cell r="T73">
            <v>0</v>
          </cell>
          <cell r="U73">
            <v>4858.78</v>
          </cell>
          <cell r="V73">
            <v>49197.02</v>
          </cell>
          <cell r="W73">
            <v>201078.35</v>
          </cell>
          <cell r="Y73">
            <v>0</v>
          </cell>
        </row>
      </sheetData>
      <sheetData sheetId="25">
        <row r="73">
          <cell r="J73">
            <v>0</v>
          </cell>
          <cell r="L73">
            <v>24569.21</v>
          </cell>
          <cell r="M73">
            <v>592.5755999999999</v>
          </cell>
          <cell r="T73">
            <v>0</v>
          </cell>
          <cell r="U73">
            <v>4216.54</v>
          </cell>
          <cell r="V73">
            <v>98906.35</v>
          </cell>
          <cell r="W73">
            <v>0</v>
          </cell>
          <cell r="Y73">
            <v>0</v>
          </cell>
        </row>
      </sheetData>
      <sheetData sheetId="26">
        <row r="73">
          <cell r="J73">
            <v>0</v>
          </cell>
          <cell r="L73">
            <v>0</v>
          </cell>
          <cell r="M73">
            <v>298.008</v>
          </cell>
          <cell r="T73">
            <v>36203.04</v>
          </cell>
          <cell r="U73">
            <v>1842.98</v>
          </cell>
          <cell r="V73">
            <v>4968.13</v>
          </cell>
          <cell r="W73">
            <v>0</v>
          </cell>
          <cell r="Y73">
            <v>0</v>
          </cell>
        </row>
      </sheetData>
      <sheetData sheetId="28">
        <row r="73">
          <cell r="J73">
            <v>0</v>
          </cell>
          <cell r="L73">
            <v>18935.26</v>
          </cell>
          <cell r="M73">
            <v>2744.7283519125685</v>
          </cell>
          <cell r="T73">
            <v>117395.4</v>
          </cell>
          <cell r="U73">
            <v>7539.54</v>
          </cell>
          <cell r="V73">
            <v>39080.72</v>
          </cell>
          <cell r="W73">
            <v>0</v>
          </cell>
          <cell r="Y73">
            <v>0</v>
          </cell>
        </row>
      </sheetData>
      <sheetData sheetId="29">
        <row r="73">
          <cell r="J73">
            <v>94.41999999999999</v>
          </cell>
          <cell r="L73">
            <v>6813.74</v>
          </cell>
          <cell r="M73">
            <v>3689.6091519125684</v>
          </cell>
          <cell r="T73">
            <v>58642.08</v>
          </cell>
          <cell r="U73">
            <v>2429.38</v>
          </cell>
          <cell r="V73">
            <v>19801.760000000002</v>
          </cell>
          <cell r="W73">
            <v>0</v>
          </cell>
          <cell r="Y73">
            <v>0</v>
          </cell>
        </row>
      </sheetData>
      <sheetData sheetId="30">
        <row r="73">
          <cell r="J73">
            <v>174.86</v>
          </cell>
          <cell r="M73">
            <v>11618.116</v>
          </cell>
          <cell r="T73">
            <v>101634.9</v>
          </cell>
          <cell r="U73">
            <v>1772.81</v>
          </cell>
          <cell r="V73">
            <v>15924.380000000001</v>
          </cell>
          <cell r="W73">
            <v>0</v>
          </cell>
          <cell r="Y73">
            <v>0</v>
          </cell>
        </row>
      </sheetData>
      <sheetData sheetId="31">
        <row r="73">
          <cell r="J73">
            <v>2548.81</v>
          </cell>
          <cell r="M73">
            <v>2801</v>
          </cell>
          <cell r="T73">
            <v>6294.24</v>
          </cell>
          <cell r="U73">
            <v>83.76</v>
          </cell>
          <cell r="V73">
            <v>895.25</v>
          </cell>
          <cell r="W73">
            <v>0</v>
          </cell>
          <cell r="Y73">
            <v>0</v>
          </cell>
        </row>
      </sheetData>
      <sheetData sheetId="32">
        <row r="73">
          <cell r="J73">
            <v>1652.04</v>
          </cell>
          <cell r="M73">
            <v>2878</v>
          </cell>
          <cell r="T73">
            <v>1755.84</v>
          </cell>
          <cell r="U73">
            <v>55.85</v>
          </cell>
          <cell r="V73">
            <v>1740.24</v>
          </cell>
          <cell r="W73">
            <v>0</v>
          </cell>
          <cell r="Y73">
            <v>0</v>
          </cell>
        </row>
      </sheetData>
      <sheetData sheetId="33">
        <row r="73">
          <cell r="J73">
            <v>30427.58</v>
          </cell>
          <cell r="M73">
            <v>1769.75</v>
          </cell>
          <cell r="T73">
            <v>1324.32</v>
          </cell>
          <cell r="U73">
            <v>55.85</v>
          </cell>
          <cell r="V73">
            <v>1737.95</v>
          </cell>
          <cell r="W73">
            <v>492.28</v>
          </cell>
          <cell r="Y73">
            <v>0</v>
          </cell>
        </row>
      </sheetData>
      <sheetData sheetId="34">
        <row r="73">
          <cell r="J73">
            <v>0</v>
          </cell>
          <cell r="M73">
            <v>13049.630000000001</v>
          </cell>
          <cell r="T73">
            <v>67287.36</v>
          </cell>
          <cell r="U73">
            <v>2289.8</v>
          </cell>
          <cell r="V73">
            <v>15529.33</v>
          </cell>
          <cell r="W73">
            <v>0</v>
          </cell>
          <cell r="Y73">
            <v>0</v>
          </cell>
        </row>
      </sheetData>
      <sheetData sheetId="35">
        <row r="73">
          <cell r="J73">
            <v>0</v>
          </cell>
          <cell r="M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  <sheetDataSet>
      <sheetData sheetId="0">
        <row r="73">
          <cell r="R73">
            <v>40414.93</v>
          </cell>
        </row>
      </sheetData>
      <sheetData sheetId="2">
        <row r="73">
          <cell r="R73">
            <v>1515</v>
          </cell>
        </row>
      </sheetData>
      <sheetData sheetId="3">
        <row r="73">
          <cell r="R73">
            <v>0</v>
          </cell>
        </row>
      </sheetData>
      <sheetData sheetId="4">
        <row r="73">
          <cell r="R73">
            <v>1755</v>
          </cell>
        </row>
      </sheetData>
      <sheetData sheetId="5">
        <row r="73">
          <cell r="R73">
            <v>546</v>
          </cell>
        </row>
      </sheetData>
      <sheetData sheetId="6">
        <row r="73">
          <cell r="R73">
            <v>873</v>
          </cell>
        </row>
      </sheetData>
      <sheetData sheetId="7">
        <row r="73">
          <cell r="R73">
            <v>0</v>
          </cell>
        </row>
      </sheetData>
      <sheetData sheetId="8">
        <row r="73">
          <cell r="R73">
            <v>0</v>
          </cell>
        </row>
      </sheetData>
      <sheetData sheetId="10">
        <row r="73">
          <cell r="R73">
            <v>0</v>
          </cell>
        </row>
      </sheetData>
      <sheetData sheetId="11">
        <row r="73">
          <cell r="R73">
            <v>0</v>
          </cell>
        </row>
      </sheetData>
      <sheetData sheetId="12">
        <row r="73">
          <cell r="R73">
            <v>0</v>
          </cell>
        </row>
      </sheetData>
      <sheetData sheetId="13">
        <row r="73">
          <cell r="R73">
            <v>0</v>
          </cell>
        </row>
      </sheetData>
      <sheetData sheetId="15">
        <row r="73">
          <cell r="R73">
            <v>879</v>
          </cell>
        </row>
      </sheetData>
      <sheetData sheetId="16">
        <row r="73">
          <cell r="R73">
            <v>0</v>
          </cell>
        </row>
      </sheetData>
      <sheetData sheetId="18">
        <row r="73">
          <cell r="R73">
            <v>876</v>
          </cell>
        </row>
      </sheetData>
      <sheetData sheetId="19">
        <row r="73">
          <cell r="R73">
            <v>645</v>
          </cell>
        </row>
      </sheetData>
      <sheetData sheetId="20">
        <row r="73">
          <cell r="R73">
            <v>6155</v>
          </cell>
        </row>
      </sheetData>
      <sheetData sheetId="21">
        <row r="73">
          <cell r="R73">
            <v>4413</v>
          </cell>
        </row>
      </sheetData>
      <sheetData sheetId="22">
        <row r="73">
          <cell r="R73">
            <v>1905</v>
          </cell>
        </row>
      </sheetData>
      <sheetData sheetId="24">
        <row r="73">
          <cell r="R73">
            <v>3115.5</v>
          </cell>
        </row>
      </sheetData>
      <sheetData sheetId="25">
        <row r="73">
          <cell r="R73">
            <v>1812</v>
          </cell>
        </row>
      </sheetData>
      <sheetData sheetId="26">
        <row r="73">
          <cell r="R73">
            <v>0</v>
          </cell>
        </row>
      </sheetData>
      <sheetData sheetId="28">
        <row r="73">
          <cell r="R73">
            <v>2817</v>
          </cell>
        </row>
      </sheetData>
      <sheetData sheetId="29">
        <row r="73">
          <cell r="R73">
            <v>0</v>
          </cell>
        </row>
      </sheetData>
      <sheetData sheetId="30">
        <row r="73">
          <cell r="R73">
            <v>4970.96</v>
          </cell>
        </row>
      </sheetData>
      <sheetData sheetId="31">
        <row r="73">
          <cell r="R73">
            <v>5988</v>
          </cell>
        </row>
      </sheetData>
      <sheetData sheetId="32">
        <row r="73">
          <cell r="R73">
            <v>120</v>
          </cell>
        </row>
      </sheetData>
      <sheetData sheetId="33">
        <row r="73">
          <cell r="R73">
            <v>2029.47</v>
          </cell>
        </row>
      </sheetData>
      <sheetData sheetId="34">
        <row r="73">
          <cell r="R73">
            <v>20682.92</v>
          </cell>
        </row>
      </sheetData>
      <sheetData sheetId="35">
        <row r="73">
          <cell r="R73">
            <v>1688.98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  <sheetDataSet>
      <sheetData sheetId="0">
        <row r="73">
          <cell r="M73">
            <v>33971.17</v>
          </cell>
        </row>
      </sheetData>
      <sheetData sheetId="2">
        <row r="73">
          <cell r="M73">
            <v>2608.57</v>
          </cell>
        </row>
      </sheetData>
      <sheetData sheetId="3">
        <row r="73">
          <cell r="M73">
            <v>464.6</v>
          </cell>
        </row>
      </sheetData>
      <sheetData sheetId="4">
        <row r="73">
          <cell r="M73">
            <v>643.97</v>
          </cell>
        </row>
      </sheetData>
      <sheetData sheetId="5">
        <row r="73">
          <cell r="M73">
            <v>1773.34</v>
          </cell>
        </row>
      </sheetData>
      <sheetData sheetId="6">
        <row r="73">
          <cell r="M73">
            <v>703.47</v>
          </cell>
        </row>
      </sheetData>
      <sheetData sheetId="7">
        <row r="73">
          <cell r="M73">
            <v>1875.69</v>
          </cell>
        </row>
      </sheetData>
      <sheetData sheetId="8">
        <row r="73">
          <cell r="M73">
            <v>1310.15</v>
          </cell>
        </row>
      </sheetData>
      <sheetData sheetId="9">
        <row r="73">
          <cell r="M73">
            <v>0</v>
          </cell>
        </row>
      </sheetData>
      <sheetData sheetId="10">
        <row r="73">
          <cell r="M73">
            <v>1577.2399999999998</v>
          </cell>
        </row>
      </sheetData>
      <sheetData sheetId="11">
        <row r="73">
          <cell r="M73">
            <v>1929.21</v>
          </cell>
        </row>
      </sheetData>
      <sheetData sheetId="12">
        <row r="73">
          <cell r="M73">
            <v>1284.76</v>
          </cell>
        </row>
      </sheetData>
      <sheetData sheetId="13">
        <row r="73">
          <cell r="M73">
            <v>2819.41</v>
          </cell>
        </row>
      </sheetData>
      <sheetData sheetId="15">
        <row r="73">
          <cell r="M73">
            <v>1145.24</v>
          </cell>
        </row>
      </sheetData>
      <sheetData sheetId="16">
        <row r="73">
          <cell r="M73">
            <v>1582.33</v>
          </cell>
        </row>
      </sheetData>
      <sheetData sheetId="17">
        <row r="73">
          <cell r="M73">
            <v>0</v>
          </cell>
        </row>
      </sheetData>
      <sheetData sheetId="18">
        <row r="73">
          <cell r="M73">
            <v>578.72</v>
          </cell>
        </row>
      </sheetData>
      <sheetData sheetId="19">
        <row r="73">
          <cell r="M73">
            <v>622.58</v>
          </cell>
        </row>
      </sheetData>
      <sheetData sheetId="20">
        <row r="73">
          <cell r="M73">
            <v>1434.13</v>
          </cell>
        </row>
      </sheetData>
      <sheetData sheetId="21">
        <row r="73">
          <cell r="M73">
            <v>932.9200000000001</v>
          </cell>
        </row>
      </sheetData>
      <sheetData sheetId="22">
        <row r="73">
          <cell r="M73">
            <v>997.79</v>
          </cell>
        </row>
      </sheetData>
      <sheetData sheetId="24">
        <row r="73">
          <cell r="M73">
            <v>2297.82</v>
          </cell>
        </row>
      </sheetData>
      <sheetData sheetId="25">
        <row r="73">
          <cell r="M73">
            <v>1254.9</v>
          </cell>
        </row>
      </sheetData>
      <sheetData sheetId="26">
        <row r="73">
          <cell r="M73">
            <v>0</v>
          </cell>
        </row>
      </sheetData>
      <sheetData sheetId="28">
        <row r="73">
          <cell r="M73">
            <v>756.78</v>
          </cell>
        </row>
      </sheetData>
      <sheetData sheetId="29">
        <row r="73">
          <cell r="M73">
            <v>896.1099999999999</v>
          </cell>
        </row>
      </sheetData>
      <sheetData sheetId="30">
        <row r="73">
          <cell r="M73">
            <v>2168.23</v>
          </cell>
        </row>
      </sheetData>
      <sheetData sheetId="31">
        <row r="73">
          <cell r="M73">
            <v>770.95</v>
          </cell>
        </row>
      </sheetData>
      <sheetData sheetId="32">
        <row r="73">
          <cell r="M73">
            <v>1012.1800000000001</v>
          </cell>
        </row>
      </sheetData>
      <sheetData sheetId="33">
        <row r="73">
          <cell r="M73">
            <v>530.0799999999999</v>
          </cell>
        </row>
      </sheetData>
      <sheetData sheetId="34">
        <row r="73">
          <cell r="M73">
            <v>1379.4</v>
          </cell>
        </row>
      </sheetData>
      <sheetData sheetId="35">
        <row r="73">
          <cell r="M73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  <sheetDataSet>
      <sheetData sheetId="0">
        <row r="73">
          <cell r="L73">
            <v>581107.23</v>
          </cell>
        </row>
      </sheetData>
      <sheetData sheetId="2">
        <row r="73">
          <cell r="L73">
            <v>39867.88</v>
          </cell>
        </row>
      </sheetData>
      <sheetData sheetId="3">
        <row r="73">
          <cell r="L73">
            <v>6392.4800000000005</v>
          </cell>
        </row>
      </sheetData>
      <sheetData sheetId="4">
        <row r="73">
          <cell r="L73">
            <v>16248.529999999999</v>
          </cell>
        </row>
      </sheetData>
      <sheetData sheetId="5">
        <row r="73">
          <cell r="L73">
            <v>30752.57</v>
          </cell>
        </row>
      </sheetData>
      <sheetData sheetId="6">
        <row r="73">
          <cell r="L73">
            <v>9325.17</v>
          </cell>
        </row>
      </sheetData>
      <sheetData sheetId="7">
        <row r="73">
          <cell r="L73">
            <v>15988.57</v>
          </cell>
        </row>
      </sheetData>
      <sheetData sheetId="8">
        <row r="73">
          <cell r="L73">
            <v>24923.45</v>
          </cell>
        </row>
      </sheetData>
      <sheetData sheetId="10">
        <row r="73">
          <cell r="L73">
            <v>32839.65</v>
          </cell>
        </row>
      </sheetData>
      <sheetData sheetId="11">
        <row r="73">
          <cell r="L73">
            <v>27556.89</v>
          </cell>
        </row>
      </sheetData>
      <sheetData sheetId="12">
        <row r="73">
          <cell r="L73">
            <v>18855.93</v>
          </cell>
        </row>
      </sheetData>
      <sheetData sheetId="13">
        <row r="73">
          <cell r="L73">
            <v>43371.81</v>
          </cell>
        </row>
      </sheetData>
      <sheetData sheetId="15">
        <row r="73">
          <cell r="L73">
            <v>30180.59</v>
          </cell>
        </row>
      </sheetData>
      <sheetData sheetId="16">
        <row r="73">
          <cell r="L73">
            <v>33572.39</v>
          </cell>
        </row>
      </sheetData>
      <sheetData sheetId="17">
        <row r="73">
          <cell r="L73">
            <v>0</v>
          </cell>
        </row>
      </sheetData>
      <sheetData sheetId="18">
        <row r="73">
          <cell r="L73">
            <v>9218.390000000001</v>
          </cell>
        </row>
      </sheetData>
      <sheetData sheetId="19">
        <row r="73">
          <cell r="L73">
            <v>19441.86</v>
          </cell>
        </row>
      </sheetData>
      <sheetData sheetId="20">
        <row r="73">
          <cell r="L73">
            <v>39246.52</v>
          </cell>
        </row>
      </sheetData>
      <sheetData sheetId="21">
        <row r="73">
          <cell r="L73">
            <v>36470.12</v>
          </cell>
        </row>
      </sheetData>
      <sheetData sheetId="22">
        <row r="73">
          <cell r="L73">
            <v>29000.1</v>
          </cell>
        </row>
      </sheetData>
      <sheetData sheetId="24">
        <row r="73">
          <cell r="L73">
            <v>59502.84</v>
          </cell>
        </row>
      </sheetData>
      <sheetData sheetId="25">
        <row r="73">
          <cell r="L73">
            <v>16742.079999999998</v>
          </cell>
        </row>
      </sheetData>
      <sheetData sheetId="28">
        <row r="73">
          <cell r="L73">
            <v>29773.04</v>
          </cell>
        </row>
      </sheetData>
      <sheetData sheetId="29">
        <row r="73">
          <cell r="L73">
            <v>11836.37</v>
          </cell>
        </row>
      </sheetData>
      <sheetData sheetId="34">
        <row r="73">
          <cell r="L73">
            <v>0</v>
          </cell>
        </row>
      </sheetData>
      <sheetData sheetId="35">
        <row r="73">
          <cell r="L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  <sheetDataSet>
      <sheetData sheetId="2">
        <row r="23">
          <cell r="G23">
            <v>306206.75</v>
          </cell>
        </row>
      </sheetData>
      <sheetData sheetId="3">
        <row r="23">
          <cell r="G23">
            <v>58706.92</v>
          </cell>
        </row>
      </sheetData>
      <sheetData sheetId="4">
        <row r="23">
          <cell r="G23">
            <v>168103.78</v>
          </cell>
        </row>
      </sheetData>
      <sheetData sheetId="5">
        <row r="23">
          <cell r="G23">
            <v>218655.1</v>
          </cell>
        </row>
      </sheetData>
      <sheetData sheetId="6">
        <row r="23">
          <cell r="G23">
            <v>72689.81</v>
          </cell>
        </row>
      </sheetData>
      <sheetData sheetId="7">
        <row r="23">
          <cell r="G23">
            <v>143641.13</v>
          </cell>
        </row>
      </sheetData>
      <sheetData sheetId="8">
        <row r="23">
          <cell r="G23">
            <v>152452.61</v>
          </cell>
        </row>
      </sheetData>
      <sheetData sheetId="10">
        <row r="23">
          <cell r="G23">
            <v>271199.74</v>
          </cell>
        </row>
      </sheetData>
      <sheetData sheetId="11">
        <row r="23">
          <cell r="G23">
            <v>232086.5</v>
          </cell>
        </row>
      </sheetData>
      <sheetData sheetId="12">
        <row r="23">
          <cell r="G23">
            <v>119923.1</v>
          </cell>
        </row>
      </sheetData>
      <sheetData sheetId="13">
        <row r="23">
          <cell r="G23">
            <v>345783.41000000003</v>
          </cell>
        </row>
      </sheetData>
      <sheetData sheetId="15">
        <row r="23">
          <cell r="G23">
            <v>86758.34</v>
          </cell>
          <cell r="H23">
            <v>1016246.61</v>
          </cell>
        </row>
      </sheetData>
      <sheetData sheetId="16">
        <row r="23">
          <cell r="G23">
            <v>110257.53</v>
          </cell>
          <cell r="H23">
            <v>937649.39</v>
          </cell>
        </row>
      </sheetData>
      <sheetData sheetId="18">
        <row r="23">
          <cell r="G23">
            <v>59714.49</v>
          </cell>
          <cell r="H23">
            <v>289288.32</v>
          </cell>
        </row>
      </sheetData>
      <sheetData sheetId="19">
        <row r="23">
          <cell r="G23">
            <v>68882.12</v>
          </cell>
          <cell r="H23">
            <v>232409.98</v>
          </cell>
        </row>
      </sheetData>
      <sheetData sheetId="20">
        <row r="23">
          <cell r="G23">
            <v>183389.93000000002</v>
          </cell>
          <cell r="H23">
            <v>911310.88</v>
          </cell>
        </row>
      </sheetData>
      <sheetData sheetId="21">
        <row r="23">
          <cell r="G23">
            <v>102680.13</v>
          </cell>
          <cell r="H23">
            <v>660603.09</v>
          </cell>
        </row>
      </sheetData>
      <sheetData sheetId="22">
        <row r="23">
          <cell r="G23">
            <v>113795.12999999999</v>
          </cell>
          <cell r="H23">
            <v>693839.08</v>
          </cell>
        </row>
      </sheetData>
      <sheetData sheetId="24">
        <row r="23">
          <cell r="G23">
            <v>149314.34000000003</v>
          </cell>
          <cell r="H23">
            <v>820806.1</v>
          </cell>
        </row>
      </sheetData>
      <sheetData sheetId="25">
        <row r="23">
          <cell r="G23">
            <v>137852.35</v>
          </cell>
        </row>
      </sheetData>
      <sheetData sheetId="28">
        <row r="23">
          <cell r="G23">
            <v>78861.05</v>
          </cell>
          <cell r="H23">
            <v>512073.08</v>
          </cell>
        </row>
      </sheetData>
      <sheetData sheetId="29">
        <row r="23">
          <cell r="G23">
            <v>105260.86</v>
          </cell>
          <cell r="H23">
            <v>419416.96</v>
          </cell>
        </row>
      </sheetData>
      <sheetData sheetId="30">
        <row r="23">
          <cell r="G23">
            <v>307652.8</v>
          </cell>
        </row>
      </sheetData>
      <sheetData sheetId="31">
        <row r="23">
          <cell r="G23">
            <v>102904.42000000001</v>
          </cell>
        </row>
      </sheetData>
      <sheetData sheetId="32">
        <row r="23">
          <cell r="G23">
            <v>109522.44</v>
          </cell>
        </row>
      </sheetData>
      <sheetData sheetId="33">
        <row r="23">
          <cell r="G23">
            <v>61746.36</v>
          </cell>
        </row>
      </sheetData>
      <sheetData sheetId="34">
        <row r="23">
          <cell r="G23">
            <v>166187.39</v>
          </cell>
        </row>
      </sheetData>
      <sheetData sheetId="35">
        <row r="23">
          <cell r="G23">
            <v>23903.6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  <sheetDataSet>
      <sheetData sheetId="2">
        <row r="23">
          <cell r="G23">
            <v>65651.14</v>
          </cell>
        </row>
      </sheetData>
      <sheetData sheetId="3">
        <row r="23">
          <cell r="G23">
            <v>13541.1</v>
          </cell>
        </row>
      </sheetData>
      <sheetData sheetId="4">
        <row r="23">
          <cell r="G23">
            <v>33375.77</v>
          </cell>
        </row>
      </sheetData>
      <sheetData sheetId="5">
        <row r="23">
          <cell r="G23">
            <v>45761.130000000005</v>
          </cell>
        </row>
      </sheetData>
      <sheetData sheetId="6">
        <row r="23">
          <cell r="G23">
            <v>21281.309999999998</v>
          </cell>
        </row>
      </sheetData>
      <sheetData sheetId="7">
        <row r="23">
          <cell r="G23">
            <v>39402.840000000004</v>
          </cell>
        </row>
      </sheetData>
      <sheetData sheetId="8">
        <row r="23">
          <cell r="G23">
            <v>31680.609999999997</v>
          </cell>
        </row>
      </sheetData>
      <sheetData sheetId="10">
        <row r="23">
          <cell r="G23">
            <v>45809.57</v>
          </cell>
        </row>
      </sheetData>
      <sheetData sheetId="11">
        <row r="23">
          <cell r="G23">
            <v>48164.92</v>
          </cell>
        </row>
      </sheetData>
      <sheetData sheetId="12">
        <row r="23">
          <cell r="G23">
            <v>31086.2</v>
          </cell>
        </row>
      </sheetData>
      <sheetData sheetId="13">
        <row r="23">
          <cell r="G23">
            <v>64740.17</v>
          </cell>
        </row>
      </sheetData>
      <sheetData sheetId="28">
        <row r="23">
          <cell r="G23">
            <v>20944.399999999998</v>
          </cell>
          <cell r="H23">
            <v>42980.3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  <sheetDataSet>
      <sheetData sheetId="2">
        <row r="23">
          <cell r="G23">
            <v>71976.23999999999</v>
          </cell>
        </row>
      </sheetData>
      <sheetData sheetId="3">
        <row r="23">
          <cell r="G23">
            <v>13771.72</v>
          </cell>
        </row>
      </sheetData>
      <sheetData sheetId="4">
        <row r="23">
          <cell r="G23">
            <v>37642.409999999996</v>
          </cell>
        </row>
      </sheetData>
      <sheetData sheetId="5">
        <row r="23">
          <cell r="G23">
            <v>47427.52</v>
          </cell>
        </row>
      </sheetData>
      <sheetData sheetId="6">
        <row r="23">
          <cell r="G23">
            <v>16916.8</v>
          </cell>
        </row>
      </sheetData>
      <sheetData sheetId="7">
        <row r="23">
          <cell r="G23">
            <v>31435.179999999997</v>
          </cell>
        </row>
      </sheetData>
      <sheetData sheetId="8">
        <row r="23">
          <cell r="G23">
            <v>35729.71</v>
          </cell>
        </row>
      </sheetData>
      <sheetData sheetId="10">
        <row r="23">
          <cell r="G23">
            <v>61064.45</v>
          </cell>
        </row>
      </sheetData>
      <sheetData sheetId="11">
        <row r="23">
          <cell r="G23">
            <v>54176.200000000004</v>
          </cell>
        </row>
      </sheetData>
      <sheetData sheetId="12">
        <row r="23">
          <cell r="G23">
            <v>27479.01</v>
          </cell>
        </row>
      </sheetData>
      <sheetData sheetId="13">
        <row r="23">
          <cell r="G23">
            <v>77808.03</v>
          </cell>
        </row>
      </sheetData>
      <sheetData sheetId="28">
        <row r="23">
          <cell r="G23">
            <v>18942.25</v>
          </cell>
          <cell r="H23">
            <v>112656.11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  <sheetDataSet>
      <sheetData sheetId="0">
        <row r="23">
          <cell r="C23">
            <v>1343856.0499999998</v>
          </cell>
        </row>
      </sheetData>
      <sheetData sheetId="1">
        <row r="23">
          <cell r="C23">
            <v>440494.75999999995</v>
          </cell>
        </row>
      </sheetData>
      <sheetData sheetId="15">
        <row r="23">
          <cell r="G23">
            <v>18439.46</v>
          </cell>
          <cell r="H23">
            <v>73112.48999999999</v>
          </cell>
        </row>
      </sheetData>
      <sheetData sheetId="16">
        <row r="23">
          <cell r="G23">
            <v>24005.7</v>
          </cell>
          <cell r="H23">
            <v>75779.19</v>
          </cell>
        </row>
      </sheetData>
      <sheetData sheetId="18">
        <row r="23">
          <cell r="G23">
            <v>19335.119999999995</v>
          </cell>
          <cell r="H23">
            <v>22546.49</v>
          </cell>
        </row>
      </sheetData>
      <sheetData sheetId="19">
        <row r="23">
          <cell r="G23">
            <v>15468.73</v>
          </cell>
          <cell r="H23">
            <v>22155.98</v>
          </cell>
        </row>
      </sheetData>
      <sheetData sheetId="20">
        <row r="23">
          <cell r="G23">
            <v>33558.01</v>
          </cell>
          <cell r="H23">
            <v>73445.70000000001</v>
          </cell>
        </row>
      </sheetData>
      <sheetData sheetId="21">
        <row r="23">
          <cell r="G23">
            <v>21950.870000000003</v>
          </cell>
          <cell r="H23">
            <v>58143.67</v>
          </cell>
        </row>
      </sheetData>
      <sheetData sheetId="22">
        <row r="23">
          <cell r="G23">
            <v>24981.18</v>
          </cell>
          <cell r="H23">
            <v>54208.89</v>
          </cell>
        </row>
      </sheetData>
      <sheetData sheetId="24">
        <row r="23">
          <cell r="G23">
            <v>31591.57</v>
          </cell>
          <cell r="H23">
            <v>66337.87000000001</v>
          </cell>
        </row>
      </sheetData>
      <sheetData sheetId="25">
        <row r="23">
          <cell r="G23">
            <v>31569.739999999998</v>
          </cell>
        </row>
      </sheetData>
      <sheetData sheetId="29">
        <row r="23">
          <cell r="G23">
            <v>22179.379999999997</v>
          </cell>
          <cell r="H23">
            <v>46444</v>
          </cell>
        </row>
      </sheetData>
      <sheetData sheetId="30">
        <row r="23">
          <cell r="G23">
            <v>44398.56</v>
          </cell>
        </row>
      </sheetData>
      <sheetData sheetId="31">
        <row r="23">
          <cell r="G23">
            <v>17758.969999999998</v>
          </cell>
        </row>
      </sheetData>
      <sheetData sheetId="32">
        <row r="23">
          <cell r="G23">
            <v>23186.13</v>
          </cell>
        </row>
      </sheetData>
      <sheetData sheetId="33">
        <row r="23">
          <cell r="G23">
            <v>18838.89</v>
          </cell>
        </row>
      </sheetData>
      <sheetData sheetId="34">
        <row r="23">
          <cell r="C23">
            <v>33382.43</v>
          </cell>
        </row>
      </sheetData>
      <sheetData sheetId="35">
        <row r="23">
          <cell r="C23">
            <v>6407.95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  <sheetDataSet>
      <sheetData sheetId="0">
        <row r="73">
          <cell r="J73">
            <v>19709.96</v>
          </cell>
          <cell r="L73">
            <v>432908.93</v>
          </cell>
          <cell r="M73">
            <v>73469.8</v>
          </cell>
          <cell r="T73">
            <v>2339725.7600000002</v>
          </cell>
          <cell r="U73">
            <v>146756.94</v>
          </cell>
          <cell r="V73">
            <v>1286445.69</v>
          </cell>
          <cell r="W73">
            <v>985723.1499999999</v>
          </cell>
          <cell r="Y73">
            <v>148620.56</v>
          </cell>
        </row>
      </sheetData>
      <sheetData sheetId="2">
        <row r="73">
          <cell r="J73">
            <v>0</v>
          </cell>
          <cell r="L73">
            <v>36169.53</v>
          </cell>
          <cell r="M73">
            <v>392.75</v>
          </cell>
          <cell r="T73">
            <v>152252.16</v>
          </cell>
          <cell r="U73">
            <v>18653.239999999998</v>
          </cell>
          <cell r="V73">
            <v>74625.34</v>
          </cell>
          <cell r="W73">
            <v>0</v>
          </cell>
          <cell r="Y73">
            <v>0</v>
          </cell>
        </row>
      </sheetData>
      <sheetData sheetId="3">
        <row r="73">
          <cell r="J73">
            <v>220.8</v>
          </cell>
          <cell r="L73">
            <v>5704.02</v>
          </cell>
          <cell r="M73">
            <v>0</v>
          </cell>
          <cell r="T73">
            <v>0</v>
          </cell>
          <cell r="U73">
            <v>836.14</v>
          </cell>
          <cell r="V73">
            <v>122211.98</v>
          </cell>
          <cell r="W73">
            <v>0</v>
          </cell>
          <cell r="Y73">
            <v>0</v>
          </cell>
        </row>
      </sheetData>
      <sheetData sheetId="4">
        <row r="73">
          <cell r="J73">
            <v>0</v>
          </cell>
          <cell r="L73">
            <v>11987.89</v>
          </cell>
          <cell r="M73">
            <v>877.72</v>
          </cell>
          <cell r="T73">
            <v>0</v>
          </cell>
          <cell r="U73">
            <v>4384.07</v>
          </cell>
          <cell r="V73">
            <v>21209.19</v>
          </cell>
          <cell r="W73">
            <v>106650.17</v>
          </cell>
          <cell r="Y73">
            <v>0</v>
          </cell>
        </row>
      </sheetData>
      <sheetData sheetId="5">
        <row r="73">
          <cell r="J73">
            <v>0</v>
          </cell>
          <cell r="L73">
            <v>34524.58</v>
          </cell>
          <cell r="M73">
            <v>98.19</v>
          </cell>
          <cell r="T73">
            <v>119203.68</v>
          </cell>
          <cell r="U73">
            <v>8656.42</v>
          </cell>
          <cell r="V73">
            <v>66050.27</v>
          </cell>
          <cell r="W73">
            <v>0</v>
          </cell>
          <cell r="Y73">
            <v>0</v>
          </cell>
        </row>
      </sheetData>
      <sheetData sheetId="6">
        <row r="73">
          <cell r="J73">
            <v>0</v>
          </cell>
          <cell r="L73">
            <v>9550.16</v>
          </cell>
          <cell r="M73">
            <v>98.19</v>
          </cell>
          <cell r="T73">
            <v>40027.2</v>
          </cell>
          <cell r="U73">
            <v>3462.58</v>
          </cell>
          <cell r="V73">
            <v>18044.190000000002</v>
          </cell>
          <cell r="W73">
            <v>0</v>
          </cell>
          <cell r="Y73">
            <v>0</v>
          </cell>
        </row>
      </sheetData>
      <sheetData sheetId="7">
        <row r="73">
          <cell r="J73">
            <v>0</v>
          </cell>
          <cell r="L73">
            <v>13607.82</v>
          </cell>
          <cell r="M73">
            <v>49.09</v>
          </cell>
          <cell r="T73">
            <v>75411.84</v>
          </cell>
          <cell r="U73">
            <v>4160.68</v>
          </cell>
          <cell r="V73">
            <v>17069.11</v>
          </cell>
          <cell r="W73">
            <v>0</v>
          </cell>
          <cell r="Y73">
            <v>0</v>
          </cell>
        </row>
      </sheetData>
      <sheetData sheetId="8">
        <row r="73">
          <cell r="J73">
            <v>0</v>
          </cell>
          <cell r="L73">
            <v>19570.89</v>
          </cell>
          <cell r="M73">
            <v>98.19</v>
          </cell>
          <cell r="T73">
            <v>116555.04</v>
          </cell>
          <cell r="U73">
            <v>7092.71</v>
          </cell>
          <cell r="V73">
            <v>38116.89</v>
          </cell>
          <cell r="W73">
            <v>0</v>
          </cell>
          <cell r="Y73">
            <v>0</v>
          </cell>
        </row>
      </sheetData>
      <sheetData sheetId="9">
        <row r="73">
          <cell r="J73">
            <v>0</v>
          </cell>
          <cell r="L73">
            <v>0</v>
          </cell>
          <cell r="M73">
            <v>0</v>
          </cell>
          <cell r="T73">
            <v>0</v>
          </cell>
          <cell r="U73">
            <v>0</v>
          </cell>
          <cell r="V73">
            <v>53837.409999999996</v>
          </cell>
          <cell r="W73">
            <v>0</v>
          </cell>
          <cell r="Y73">
            <v>0</v>
          </cell>
        </row>
      </sheetData>
      <sheetData sheetId="10">
        <row r="73">
          <cell r="J73">
            <v>0</v>
          </cell>
          <cell r="L73">
            <v>26580.96</v>
          </cell>
          <cell r="M73">
            <v>561.56</v>
          </cell>
          <cell r="T73">
            <v>0</v>
          </cell>
          <cell r="U73">
            <v>13347.68</v>
          </cell>
          <cell r="V73">
            <v>36576.77</v>
          </cell>
          <cell r="W73">
            <v>204996.77</v>
          </cell>
          <cell r="Y73">
            <v>0</v>
          </cell>
        </row>
      </sheetData>
      <sheetData sheetId="11">
        <row r="73">
          <cell r="J73">
            <v>0</v>
          </cell>
          <cell r="L73">
            <v>33844.020000000004</v>
          </cell>
          <cell r="M73">
            <v>245.47</v>
          </cell>
          <cell r="T73">
            <v>137461.44</v>
          </cell>
          <cell r="U73">
            <v>12928.8</v>
          </cell>
          <cell r="V73">
            <v>70070.75</v>
          </cell>
          <cell r="W73">
            <v>0</v>
          </cell>
          <cell r="Y73">
            <v>0</v>
          </cell>
        </row>
      </sheetData>
      <sheetData sheetId="12">
        <row r="73">
          <cell r="J73">
            <v>0</v>
          </cell>
          <cell r="L73">
            <v>14888.6</v>
          </cell>
          <cell r="M73">
            <v>196.38</v>
          </cell>
          <cell r="T73">
            <v>173039.52</v>
          </cell>
          <cell r="U73">
            <v>5864.04</v>
          </cell>
          <cell r="V73">
            <v>43713.96</v>
          </cell>
          <cell r="W73">
            <v>0</v>
          </cell>
          <cell r="Y73">
            <v>0</v>
          </cell>
        </row>
      </sheetData>
      <sheetData sheetId="13">
        <row r="73">
          <cell r="J73">
            <v>0</v>
          </cell>
          <cell r="L73">
            <v>33514.56</v>
          </cell>
          <cell r="M73">
            <v>294.57</v>
          </cell>
          <cell r="T73">
            <v>194184</v>
          </cell>
          <cell r="U73">
            <v>11002.05</v>
          </cell>
          <cell r="V73">
            <v>67252.48</v>
          </cell>
          <cell r="W73">
            <v>0</v>
          </cell>
          <cell r="Y73">
            <v>0</v>
          </cell>
        </row>
      </sheetData>
      <sheetData sheetId="14">
        <row r="73">
          <cell r="V73">
            <v>612302.34</v>
          </cell>
        </row>
      </sheetData>
      <sheetData sheetId="15">
        <row r="73">
          <cell r="J73">
            <v>114.12</v>
          </cell>
          <cell r="L73">
            <v>22241.03</v>
          </cell>
          <cell r="M73">
            <v>4089.3199999999997</v>
          </cell>
          <cell r="T73">
            <v>0</v>
          </cell>
          <cell r="U73">
            <v>5864.04</v>
          </cell>
          <cell r="V73">
            <v>32264.420000000002</v>
          </cell>
          <cell r="W73">
            <v>156347.53999999998</v>
          </cell>
        </row>
      </sheetData>
      <sheetData sheetId="16">
        <row r="73">
          <cell r="J73">
            <v>0</v>
          </cell>
          <cell r="L73">
            <v>26525.83</v>
          </cell>
          <cell r="M73">
            <v>20274.97</v>
          </cell>
          <cell r="T73">
            <v>0</v>
          </cell>
          <cell r="U73">
            <v>5417.26</v>
          </cell>
          <cell r="V73">
            <v>36848.119999999995</v>
          </cell>
          <cell r="W73">
            <v>275612.5</v>
          </cell>
          <cell r="Y73">
            <v>0</v>
          </cell>
        </row>
      </sheetData>
      <sheetData sheetId="17">
        <row r="73">
          <cell r="T73">
            <v>0</v>
          </cell>
          <cell r="U73">
            <v>0</v>
          </cell>
          <cell r="V73">
            <v>64544.56999999999</v>
          </cell>
          <cell r="W73">
            <v>0</v>
          </cell>
          <cell r="Y73">
            <v>0</v>
          </cell>
        </row>
      </sheetData>
      <sheetData sheetId="18">
        <row r="73">
          <cell r="J73">
            <v>596.0699999999999</v>
          </cell>
          <cell r="L73">
            <v>7039.08</v>
          </cell>
          <cell r="M73">
            <v>0</v>
          </cell>
          <cell r="T73">
            <v>0</v>
          </cell>
          <cell r="U73">
            <v>1154.67</v>
          </cell>
          <cell r="V73">
            <v>16262.94</v>
          </cell>
          <cell r="W73">
            <v>0</v>
          </cell>
          <cell r="Y73">
            <v>148620.56</v>
          </cell>
        </row>
      </sheetData>
      <sheetData sheetId="19">
        <row r="73">
          <cell r="J73">
            <v>0</v>
          </cell>
          <cell r="L73">
            <v>6594</v>
          </cell>
          <cell r="M73">
            <v>3751.84</v>
          </cell>
          <cell r="T73">
            <v>167108.1</v>
          </cell>
          <cell r="U73">
            <v>7623.46</v>
          </cell>
          <cell r="V73">
            <v>33330.22</v>
          </cell>
          <cell r="W73">
            <v>0</v>
          </cell>
          <cell r="Y73">
            <v>0</v>
          </cell>
        </row>
      </sheetData>
      <sheetData sheetId="20">
        <row r="73">
          <cell r="J73">
            <v>385.88</v>
          </cell>
          <cell r="L73">
            <v>32070.63</v>
          </cell>
          <cell r="M73">
            <v>6295.6900000000005</v>
          </cell>
          <cell r="T73">
            <v>208200.96</v>
          </cell>
          <cell r="U73">
            <v>1898.83</v>
          </cell>
          <cell r="V73">
            <v>6492.68</v>
          </cell>
          <cell r="W73">
            <v>0</v>
          </cell>
          <cell r="Y73">
            <v>0</v>
          </cell>
        </row>
      </sheetData>
      <sheetData sheetId="21">
        <row r="73">
          <cell r="J73">
            <v>1208.07</v>
          </cell>
          <cell r="L73">
            <v>22923.699999999997</v>
          </cell>
          <cell r="M73">
            <v>3319.9700000000003</v>
          </cell>
          <cell r="T73">
            <v>238572.2</v>
          </cell>
          <cell r="U73">
            <v>8273.34</v>
          </cell>
          <cell r="V73">
            <v>67830.2</v>
          </cell>
          <cell r="W73">
            <v>0</v>
          </cell>
          <cell r="Y73">
            <v>0</v>
          </cell>
        </row>
      </sheetData>
      <sheetData sheetId="22">
        <row r="73">
          <cell r="J73">
            <v>290.23</v>
          </cell>
          <cell r="L73">
            <v>21614.72</v>
          </cell>
          <cell r="M73">
            <v>13050.23</v>
          </cell>
          <cell r="T73">
            <v>190300.32</v>
          </cell>
          <cell r="U73">
            <v>6171.22</v>
          </cell>
          <cell r="V73">
            <v>38333.020000000004</v>
          </cell>
          <cell r="W73">
            <v>0</v>
          </cell>
          <cell r="Y73">
            <v>0</v>
          </cell>
        </row>
      </sheetData>
      <sheetData sheetId="24">
        <row r="73">
          <cell r="J73">
            <v>0</v>
          </cell>
          <cell r="L73">
            <v>22033.36</v>
          </cell>
          <cell r="M73">
            <v>14328.810000000001</v>
          </cell>
          <cell r="T73">
            <v>0</v>
          </cell>
          <cell r="U73">
            <v>4048.97</v>
          </cell>
          <cell r="V73">
            <v>63650.979999999996</v>
          </cell>
          <cell r="W73">
            <v>236466.52000000002</v>
          </cell>
        </row>
      </sheetData>
      <sheetData sheetId="25">
        <row r="73">
          <cell r="J73">
            <v>0</v>
          </cell>
          <cell r="L73">
            <v>11290.52</v>
          </cell>
          <cell r="M73">
            <v>98.19</v>
          </cell>
          <cell r="T73">
            <v>0</v>
          </cell>
          <cell r="U73">
            <v>3769.74</v>
          </cell>
          <cell r="V73">
            <v>200004.27000000002</v>
          </cell>
          <cell r="W73">
            <v>0</v>
          </cell>
        </row>
      </sheetData>
      <sheetData sheetId="26">
        <row r="73">
          <cell r="T73">
            <v>52481.76</v>
          </cell>
          <cell r="U73">
            <v>1368.29</v>
          </cell>
          <cell r="V73">
            <v>7212.42</v>
          </cell>
          <cell r="W73">
            <v>0</v>
          </cell>
        </row>
      </sheetData>
      <sheetData sheetId="28">
        <row r="73">
          <cell r="J73">
            <v>134</v>
          </cell>
          <cell r="L73">
            <v>13146.06</v>
          </cell>
          <cell r="M73">
            <v>2781.75</v>
          </cell>
          <cell r="T73">
            <v>205831.66</v>
          </cell>
          <cell r="U73">
            <v>6255</v>
          </cell>
          <cell r="V73">
            <v>45528.5</v>
          </cell>
          <cell r="W73">
            <v>0</v>
          </cell>
          <cell r="Y73">
            <v>0</v>
          </cell>
        </row>
      </sheetData>
      <sheetData sheetId="29">
        <row r="73">
          <cell r="J73">
            <v>36.71</v>
          </cell>
          <cell r="L73">
            <v>7486.97</v>
          </cell>
          <cell r="M73">
            <v>490.94</v>
          </cell>
          <cell r="T73">
            <v>86482.56</v>
          </cell>
          <cell r="U73">
            <v>2261.86</v>
          </cell>
          <cell r="V73">
            <v>22726.46</v>
          </cell>
          <cell r="W73">
            <v>0</v>
          </cell>
          <cell r="Y73">
            <v>0</v>
          </cell>
        </row>
      </sheetData>
      <sheetData sheetId="30">
        <row r="73">
          <cell r="J73">
            <v>0</v>
          </cell>
          <cell r="M73">
            <v>1545.98</v>
          </cell>
          <cell r="T73">
            <v>153150.91999999998</v>
          </cell>
          <cell r="U73">
            <v>2150.17</v>
          </cell>
          <cell r="V73">
            <v>18772.74</v>
          </cell>
          <cell r="W73">
            <v>0</v>
          </cell>
          <cell r="Y73">
            <v>0</v>
          </cell>
        </row>
      </sheetData>
      <sheetData sheetId="31">
        <row r="73">
          <cell r="J73">
            <v>1219.36</v>
          </cell>
          <cell r="M73">
            <v>332</v>
          </cell>
          <cell r="T73">
            <v>15504.96</v>
          </cell>
          <cell r="U73">
            <v>27.92</v>
          </cell>
          <cell r="V73">
            <v>984.05</v>
          </cell>
          <cell r="W73">
            <v>0</v>
          </cell>
          <cell r="Y73">
            <v>0</v>
          </cell>
        </row>
      </sheetData>
      <sheetData sheetId="32">
        <row r="73">
          <cell r="J73">
            <v>18.55</v>
          </cell>
          <cell r="M73">
            <v>198</v>
          </cell>
          <cell r="T73">
            <v>6606.72</v>
          </cell>
          <cell r="U73">
            <v>55.84</v>
          </cell>
          <cell r="V73">
            <v>1440.88</v>
          </cell>
          <cell r="W73">
            <v>0</v>
          </cell>
          <cell r="Y73">
            <v>0</v>
          </cell>
        </row>
      </sheetData>
      <sheetData sheetId="33">
        <row r="73">
          <cell r="J73">
            <v>15486.17</v>
          </cell>
          <cell r="M73">
            <v>0</v>
          </cell>
          <cell r="T73">
            <v>7350.72</v>
          </cell>
          <cell r="U73">
            <v>27.92</v>
          </cell>
          <cell r="V73">
            <v>1440.88</v>
          </cell>
          <cell r="W73">
            <v>5649.65</v>
          </cell>
          <cell r="Y73">
            <v>0</v>
          </cell>
        </row>
      </sheetData>
      <sheetData sheetId="34">
        <row r="73">
          <cell r="J73">
            <v>0</v>
          </cell>
          <cell r="M73">
            <v>2146.38</v>
          </cell>
          <cell r="T73">
            <v>84220.8</v>
          </cell>
          <cell r="U73">
            <v>2736.5299999999997</v>
          </cell>
          <cell r="V73">
            <v>28628.07</v>
          </cell>
          <cell r="W73">
            <v>0</v>
          </cell>
          <cell r="Y73">
            <v>0</v>
          </cell>
        </row>
      </sheetData>
      <sheetData sheetId="35">
        <row r="73">
          <cell r="J73">
            <v>0</v>
          </cell>
          <cell r="M7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01"/>
      <sheetName val="ддз 4"/>
      <sheetName val="ддз 12"/>
      <sheetName val="ддз 18"/>
      <sheetName val="ддз 21"/>
      <sheetName val="ддз 24"/>
      <sheetName val="ддз 28"/>
      <sheetName val="ддз 29"/>
      <sheetName val="ддз 30"/>
      <sheetName val="ддз 32"/>
      <sheetName val="ддз 33"/>
      <sheetName val="ддз 34"/>
      <sheetName val="ддз 35"/>
      <sheetName val="070201"/>
      <sheetName val="ліцей"/>
      <sheetName val="гімназія"/>
      <sheetName val="сш 3"/>
      <sheetName val="нвк родина"/>
      <sheetName val="сш 5"/>
      <sheetName val="нвк перспектива"/>
      <sheetName val="сш 8"/>
      <sheetName val="сш 10"/>
      <sheetName val="сш 10(2 корп)"/>
      <sheetName val="НВК&quot;Дивосвіт&quot;"/>
      <sheetName val="ддз 15"/>
      <sheetName val="ддз 20"/>
      <sheetName val="сш11(4корп)"/>
      <sheetName val="сш 12"/>
      <sheetName val="070304"/>
      <sheetName val="070401"/>
      <sheetName val="070802"/>
      <sheetName val="070804"/>
      <sheetName val="070805"/>
      <sheetName val="130107"/>
      <sheetName val="010116"/>
      <sheetName val="070808"/>
      <sheetName val="070303"/>
    </sheetNames>
    <sheetDataSet>
      <sheetData sheetId="0">
        <row r="73">
          <cell r="R73">
            <v>19983.33</v>
          </cell>
        </row>
      </sheetData>
      <sheetData sheetId="2">
        <row r="73">
          <cell r="R73">
            <v>429</v>
          </cell>
        </row>
      </sheetData>
      <sheetData sheetId="3">
        <row r="73">
          <cell r="R73">
            <v>0</v>
          </cell>
        </row>
      </sheetData>
      <sheetData sheetId="4">
        <row r="73">
          <cell r="R73">
            <v>0</v>
          </cell>
        </row>
      </sheetData>
      <sheetData sheetId="5">
        <row r="73">
          <cell r="R73">
            <v>0</v>
          </cell>
        </row>
      </sheetData>
      <sheetData sheetId="6">
        <row r="73">
          <cell r="R73">
            <v>0</v>
          </cell>
        </row>
      </sheetData>
      <sheetData sheetId="7">
        <row r="73">
          <cell r="R73">
            <v>0</v>
          </cell>
        </row>
      </sheetData>
      <sheetData sheetId="8">
        <row r="73">
          <cell r="R73">
            <v>0</v>
          </cell>
        </row>
      </sheetData>
      <sheetData sheetId="9">
        <row r="73">
          <cell r="R73">
            <v>0</v>
          </cell>
        </row>
      </sheetData>
      <sheetData sheetId="10">
        <row r="73">
          <cell r="R73">
            <v>0</v>
          </cell>
        </row>
      </sheetData>
      <sheetData sheetId="11">
        <row r="73">
          <cell r="R73">
            <v>448</v>
          </cell>
        </row>
      </sheetData>
      <sheetData sheetId="12">
        <row r="73">
          <cell r="R73">
            <v>455</v>
          </cell>
        </row>
      </sheetData>
      <sheetData sheetId="13">
        <row r="73">
          <cell r="R73">
            <v>1082</v>
          </cell>
        </row>
      </sheetData>
      <sheetData sheetId="15">
        <row r="73">
          <cell r="R73">
            <v>887</v>
          </cell>
        </row>
      </sheetData>
      <sheetData sheetId="16">
        <row r="73">
          <cell r="R73">
            <v>0</v>
          </cell>
        </row>
      </sheetData>
      <sheetData sheetId="18">
        <row r="73">
          <cell r="R73">
            <v>428</v>
          </cell>
        </row>
      </sheetData>
      <sheetData sheetId="19">
        <row r="73">
          <cell r="R73">
            <v>216</v>
          </cell>
        </row>
      </sheetData>
      <sheetData sheetId="20">
        <row r="73">
          <cell r="R73">
            <v>2241</v>
          </cell>
        </row>
      </sheetData>
      <sheetData sheetId="21">
        <row r="73">
          <cell r="R73">
            <v>1088</v>
          </cell>
        </row>
      </sheetData>
      <sheetData sheetId="22">
        <row r="73">
          <cell r="R73">
            <v>693</v>
          </cell>
        </row>
      </sheetData>
      <sheetData sheetId="24">
        <row r="73">
          <cell r="R73">
            <v>1322</v>
          </cell>
        </row>
      </sheetData>
      <sheetData sheetId="25">
        <row r="73">
          <cell r="R73">
            <v>203</v>
          </cell>
        </row>
      </sheetData>
      <sheetData sheetId="28">
        <row r="73">
          <cell r="R73">
            <v>2011</v>
          </cell>
        </row>
      </sheetData>
      <sheetData sheetId="29">
        <row r="73">
          <cell r="R73">
            <v>0</v>
          </cell>
        </row>
      </sheetData>
      <sheetData sheetId="30">
        <row r="73">
          <cell r="R73">
            <v>2627</v>
          </cell>
        </row>
      </sheetData>
      <sheetData sheetId="31">
        <row r="73">
          <cell r="R73">
            <v>4312.5</v>
          </cell>
        </row>
      </sheetData>
      <sheetData sheetId="32">
        <row r="73">
          <cell r="R73">
            <v>139.99</v>
          </cell>
        </row>
      </sheetData>
      <sheetData sheetId="33">
        <row r="73">
          <cell r="R73">
            <v>1400.84</v>
          </cell>
        </row>
      </sheetData>
      <sheetData sheetId="34">
        <row r="73">
          <cell r="R73">
            <v>8376.91</v>
          </cell>
        </row>
      </sheetData>
      <sheetData sheetId="35">
        <row r="73">
          <cell r="R73">
            <v>633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6"/>
  <sheetViews>
    <sheetView workbookViewId="0" topLeftCell="A1">
      <pane xSplit="2" ySplit="5" topLeftCell="B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L23" sqref="BL23"/>
    </sheetView>
  </sheetViews>
  <sheetFormatPr defaultColWidth="9.00390625" defaultRowHeight="12.75"/>
  <cols>
    <col min="1" max="1" width="5.625" style="0" customWidth="1"/>
    <col min="2" max="2" width="36.00390625" style="0" customWidth="1"/>
    <col min="3" max="3" width="12.125" style="0" customWidth="1"/>
    <col min="4" max="13" width="9.625" style="0" customWidth="1"/>
    <col min="14" max="14" width="10.625" style="0" customWidth="1"/>
    <col min="15" max="15" width="16.75390625" style="5" customWidth="1"/>
    <col min="16" max="16" width="10.625" style="0" customWidth="1"/>
    <col min="17" max="17" width="9.625" style="0" customWidth="1"/>
    <col min="18" max="18" width="10.375" style="0" customWidth="1"/>
    <col min="19" max="19" width="10.625" style="0" customWidth="1"/>
    <col min="20" max="20" width="9.625" style="0" customWidth="1"/>
    <col min="22" max="22" width="10.625" style="0" customWidth="1"/>
    <col min="23" max="23" width="9.625" style="0" customWidth="1"/>
    <col min="24" max="24" width="10.375" style="0" customWidth="1"/>
    <col min="25" max="26" width="9.625" style="0" customWidth="1"/>
    <col min="27" max="27" width="11.00390625" style="0" customWidth="1"/>
    <col min="28" max="29" width="9.625" style="0" customWidth="1"/>
    <col min="30" max="31" width="10.625" style="0" customWidth="1"/>
    <col min="32" max="32" width="9.625" style="0" customWidth="1"/>
    <col min="33" max="33" width="10.375" style="0" customWidth="1"/>
    <col min="34" max="34" width="10.625" style="0" bestFit="1" customWidth="1"/>
    <col min="35" max="35" width="9.625" style="0" bestFit="1" customWidth="1"/>
    <col min="36" max="37" width="10.625" style="0" customWidth="1"/>
    <col min="38" max="38" width="9.625" style="0" customWidth="1"/>
    <col min="39" max="39" width="10.375" style="0" customWidth="1"/>
    <col min="40" max="40" width="10.625" style="0" customWidth="1"/>
    <col min="41" max="41" width="9.625" style="0" customWidth="1"/>
    <col min="42" max="42" width="11.125" style="0" customWidth="1"/>
    <col min="43" max="44" width="9.625" style="0" customWidth="1"/>
    <col min="45" max="45" width="11.375" style="0" customWidth="1"/>
    <col min="46" max="46" width="11.625" style="0" customWidth="1"/>
    <col min="47" max="47" width="11.125" style="0" customWidth="1"/>
    <col min="48" max="48" width="16.75390625" style="5" customWidth="1"/>
    <col min="49" max="51" width="12.875" style="0" customWidth="1"/>
    <col min="52" max="52" width="11.75390625" style="0" customWidth="1"/>
    <col min="53" max="53" width="9.625" style="0" customWidth="1"/>
    <col min="54" max="54" width="11.875" style="0" customWidth="1"/>
    <col min="55" max="55" width="13.375" style="0" customWidth="1"/>
    <col min="56" max="58" width="13.375" style="12" customWidth="1"/>
    <col min="59" max="59" width="12.75390625" style="0" customWidth="1"/>
    <col min="61" max="62" width="11.625" style="15" customWidth="1"/>
    <col min="63" max="63" width="12.25390625" style="15" customWidth="1"/>
    <col min="64" max="64" width="12.875" style="27" customWidth="1"/>
    <col min="65" max="65" width="14.25390625" style="0" customWidth="1"/>
    <col min="66" max="66" width="10.625" style="0" customWidth="1"/>
  </cols>
  <sheetData>
    <row r="1" spans="1:36" ht="12.75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21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ht="12.75" hidden="1"/>
    <row r="4" spans="1:64" s="1" customFormat="1" ht="105" customHeight="1">
      <c r="A4" s="34" t="s">
        <v>0</v>
      </c>
      <c r="B4" s="34"/>
      <c r="C4" s="2" t="s">
        <v>3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6" t="s">
        <v>4</v>
      </c>
      <c r="P4" s="34" t="s">
        <v>5</v>
      </c>
      <c r="Q4" s="34"/>
      <c r="R4" s="34"/>
      <c r="S4" s="34" t="s">
        <v>19</v>
      </c>
      <c r="T4" s="34"/>
      <c r="U4" s="34"/>
      <c r="V4" s="34" t="s">
        <v>20</v>
      </c>
      <c r="W4" s="34"/>
      <c r="X4" s="34"/>
      <c r="Y4" s="34" t="s">
        <v>21</v>
      </c>
      <c r="Z4" s="34"/>
      <c r="AA4" s="34"/>
      <c r="AB4" s="34" t="s">
        <v>22</v>
      </c>
      <c r="AC4" s="34"/>
      <c r="AD4" s="34"/>
      <c r="AE4" s="34" t="s">
        <v>23</v>
      </c>
      <c r="AF4" s="34"/>
      <c r="AG4" s="34"/>
      <c r="AH4" s="34" t="s">
        <v>24</v>
      </c>
      <c r="AI4" s="34"/>
      <c r="AJ4" s="34"/>
      <c r="AK4" s="34" t="s">
        <v>25</v>
      </c>
      <c r="AL4" s="34"/>
      <c r="AM4" s="34"/>
      <c r="AN4" s="34" t="s">
        <v>26</v>
      </c>
      <c r="AO4" s="34"/>
      <c r="AP4" s="34"/>
      <c r="AQ4" s="34" t="s">
        <v>27</v>
      </c>
      <c r="AR4" s="34"/>
      <c r="AS4" s="34"/>
      <c r="AT4" s="38" t="s">
        <v>28</v>
      </c>
      <c r="AU4" s="39"/>
      <c r="AV4" s="40"/>
      <c r="AW4" s="41" t="s">
        <v>29</v>
      </c>
      <c r="AX4" s="41"/>
      <c r="AY4" s="41"/>
      <c r="AZ4" s="11" t="s">
        <v>30</v>
      </c>
      <c r="BA4" s="11" t="s">
        <v>31</v>
      </c>
      <c r="BB4" s="11" t="s">
        <v>32</v>
      </c>
      <c r="BC4" s="11" t="s">
        <v>33</v>
      </c>
      <c r="BD4" s="42" t="s">
        <v>36</v>
      </c>
      <c r="BE4" s="43"/>
      <c r="BF4" s="44"/>
      <c r="BG4" s="11" t="s">
        <v>35</v>
      </c>
      <c r="BH4" s="11" t="s">
        <v>34</v>
      </c>
      <c r="BI4" s="35" t="s">
        <v>7</v>
      </c>
      <c r="BJ4" s="36"/>
      <c r="BK4" s="37"/>
      <c r="BL4" s="28"/>
    </row>
    <row r="5" spans="1:63" ht="12.75">
      <c r="A5" s="46" t="s">
        <v>1</v>
      </c>
      <c r="B5" s="46"/>
      <c r="C5" s="3" t="s">
        <v>2</v>
      </c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  <c r="O5" s="8" t="s">
        <v>2</v>
      </c>
      <c r="P5" s="3" t="s">
        <v>6</v>
      </c>
      <c r="Q5" s="3" t="s">
        <v>2</v>
      </c>
      <c r="R5" s="3" t="s">
        <v>7</v>
      </c>
      <c r="S5" s="3" t="s">
        <v>6</v>
      </c>
      <c r="T5" s="3" t="s">
        <v>2</v>
      </c>
      <c r="U5" s="3" t="s">
        <v>7</v>
      </c>
      <c r="V5" s="3" t="s">
        <v>6</v>
      </c>
      <c r="W5" s="3" t="s">
        <v>2</v>
      </c>
      <c r="X5" s="3" t="s">
        <v>7</v>
      </c>
      <c r="Y5" s="3" t="s">
        <v>6</v>
      </c>
      <c r="Z5" s="3" t="s">
        <v>2</v>
      </c>
      <c r="AA5" s="3" t="s">
        <v>7</v>
      </c>
      <c r="AB5" s="3" t="s">
        <v>6</v>
      </c>
      <c r="AC5" s="3" t="s">
        <v>2</v>
      </c>
      <c r="AD5" s="3" t="s">
        <v>7</v>
      </c>
      <c r="AE5" s="3" t="s">
        <v>6</v>
      </c>
      <c r="AF5" s="3" t="s">
        <v>2</v>
      </c>
      <c r="AG5" s="3" t="s">
        <v>7</v>
      </c>
      <c r="AH5" s="3" t="s">
        <v>6</v>
      </c>
      <c r="AI5" s="3" t="s">
        <v>2</v>
      </c>
      <c r="AJ5" s="3" t="s">
        <v>7</v>
      </c>
      <c r="AK5" s="3" t="s">
        <v>6</v>
      </c>
      <c r="AL5" s="3" t="s">
        <v>2</v>
      </c>
      <c r="AM5" s="3" t="s">
        <v>7</v>
      </c>
      <c r="AN5" s="3" t="s">
        <v>6</v>
      </c>
      <c r="AO5" s="3" t="s">
        <v>2</v>
      </c>
      <c r="AP5" s="3" t="s">
        <v>7</v>
      </c>
      <c r="AQ5" s="3" t="s">
        <v>6</v>
      </c>
      <c r="AR5" s="3" t="s">
        <v>2</v>
      </c>
      <c r="AS5" s="3" t="s">
        <v>7</v>
      </c>
      <c r="AT5" s="3" t="s">
        <v>6</v>
      </c>
      <c r="AU5" s="3" t="s">
        <v>2</v>
      </c>
      <c r="AV5" s="3" t="s">
        <v>7</v>
      </c>
      <c r="AW5" s="3" t="s">
        <v>6</v>
      </c>
      <c r="AX5" s="3" t="s">
        <v>2</v>
      </c>
      <c r="AY5" s="3" t="s">
        <v>7</v>
      </c>
      <c r="AZ5" s="3" t="s">
        <v>2</v>
      </c>
      <c r="BA5" s="3" t="s">
        <v>2</v>
      </c>
      <c r="BB5" s="3" t="s">
        <v>2</v>
      </c>
      <c r="BC5" s="3" t="s">
        <v>2</v>
      </c>
      <c r="BD5" s="13" t="s">
        <v>6</v>
      </c>
      <c r="BE5" s="13" t="s">
        <v>2</v>
      </c>
      <c r="BF5" s="13" t="s">
        <v>7</v>
      </c>
      <c r="BG5" s="3" t="s">
        <v>2</v>
      </c>
      <c r="BH5" s="3" t="s">
        <v>2</v>
      </c>
      <c r="BI5" s="16" t="s">
        <v>6</v>
      </c>
      <c r="BJ5" s="16" t="s">
        <v>2</v>
      </c>
      <c r="BK5" s="16" t="s">
        <v>7</v>
      </c>
    </row>
    <row r="6" spans="1:64" ht="12.75">
      <c r="A6" s="3">
        <v>2111</v>
      </c>
      <c r="B6" s="23" t="s">
        <v>37</v>
      </c>
      <c r="C6" s="4">
        <f>'[1]ддз 4'!$G$23+'[2]ддз 4'!$G$23+'[3]ддз 4'!$G$25</f>
        <v>595337.28</v>
      </c>
      <c r="D6" s="4">
        <f>'[1]ддз 12'!$G$23+'[2]ддз 12'!$G$23+'[3]ддз 12'!$G$25</f>
        <v>113804.11</v>
      </c>
      <c r="E6" s="4">
        <f>'[1]ддз 18'!$G$23+'[2]ддз 18'!$G$23+'[3]ддз 18'!$G$25</f>
        <v>317556.2</v>
      </c>
      <c r="F6" s="4">
        <f>'[1]ддз 21'!$G$23+'[2]ддз 21'!$G$23+'[3]ддз 21'!$G$25</f>
        <v>406753.02</v>
      </c>
      <c r="G6" s="4">
        <f>'[1]ддз 24'!$G$23+'[2]ддз 24'!$G$23+'[3]ддз 24'!$G$25</f>
        <v>148584.34999999998</v>
      </c>
      <c r="H6" s="4">
        <f>'[1]ддз 28'!$G$23+'[2]ддз 28'!$G$23+'[3]ддз 28'!$G$25</f>
        <v>316599.58999999997</v>
      </c>
      <c r="I6" s="4">
        <f>'[1]ддз 29'!$G$23+'[2]ддз 29'!$G$23+'[3]ддз 29'!$G$25</f>
        <v>285282.04</v>
      </c>
      <c r="J6" s="4">
        <f>'[1]ддз 30'!$G$23+'[2]ддз 30'!$G$23+'[3]ддз 30'!$G$25</f>
        <v>0</v>
      </c>
      <c r="K6" s="4">
        <f>'[1]ддз 32'!$G$23+'[2]ддз 32'!$G$23+'[3]ддз 32'!$G$25</f>
        <v>466463.63</v>
      </c>
      <c r="L6" s="4">
        <f>'[1]ддз 33'!$G$23+'[2]ддз 33'!$G$23+'[3]ддз 33'!$G$25</f>
        <v>438141.32</v>
      </c>
      <c r="M6" s="4">
        <f>'[1]ддз 34'!$G$23+'[2]ддз 34'!$G$23+'[3]ддз 34'!$G$25</f>
        <v>255201.54</v>
      </c>
      <c r="N6" s="4">
        <f>'[1]ддз 35'!$G$23+'[2]ддз 35'!$G$23+'[3]ддз 35'!$G$25</f>
        <v>624185.95</v>
      </c>
      <c r="O6" s="9">
        <f>SUM(C6:N6)</f>
        <v>3967909.0299999993</v>
      </c>
      <c r="P6" s="4">
        <f>'[1]ліцей'!$H$23+'[2]ліцей'!$H$23+'[3]ліцей'!$H$25</f>
        <v>1337765.64</v>
      </c>
      <c r="Q6" s="4">
        <f>'[1]ліцей'!$G$23+'[2]ліцей'!$G$23+'[3]ліцей'!$G$25</f>
        <v>168712.61</v>
      </c>
      <c r="R6" s="3">
        <f>P6+Q6</f>
        <v>1506478.25</v>
      </c>
      <c r="S6" s="4">
        <f>'[1]гімназія'!$H$23+'[2]гімназія'!$H$23+'[3]гімназія'!$H$25</f>
        <v>1275408.52</v>
      </c>
      <c r="T6" s="4">
        <f>'[1]гімназія'!$G$23+'[2]гімназія'!$G$23+'[3]гімназія'!$G$25</f>
        <v>218536.46</v>
      </c>
      <c r="U6" s="3">
        <f>S6+T6</f>
        <v>1493944.98</v>
      </c>
      <c r="V6" s="4"/>
      <c r="W6" s="4"/>
      <c r="X6" s="3"/>
      <c r="Y6" s="4">
        <f>'[1]нвк родина'!$H$23+'[2]нвк родина'!$H$23+'[3]нвк родина'!$H$25</f>
        <v>389517.4</v>
      </c>
      <c r="Z6" s="4">
        <f>'[1]нвк родина'!$G$23+'[2]нвк родина'!$G$23+'[3]нвк родина'!$G$25</f>
        <v>142640.69999999998</v>
      </c>
      <c r="AA6" s="3">
        <f>Y6+Z6</f>
        <v>532158.1</v>
      </c>
      <c r="AB6" s="4">
        <f>'[1]сш 5'!$H$23+'[2]сш 5'!$H$23+'[3]сш 5'!$H$25</f>
        <v>325563.74</v>
      </c>
      <c r="AC6" s="4">
        <f>'[1]сш 5'!$G$23+'[2]сш 5'!$G$23+'[3]сш 5'!$G$25</f>
        <v>137450.47999999998</v>
      </c>
      <c r="AD6" s="3">
        <f>AB6+AC6</f>
        <v>463014.22</v>
      </c>
      <c r="AE6" s="4">
        <f>'[1]нвк перспектива'!$H$23+'[2]нвк перспектива'!$H$23+'[3]нвк перспектива'!$H$25</f>
        <v>1237771.98</v>
      </c>
      <c r="AF6" s="4">
        <f>'[1]нвк перспектива'!$G$23+'[2]нвк перспектива'!$G$23+'[3]нвк перспектива'!$G$25</f>
        <v>325603.46</v>
      </c>
      <c r="AG6" s="3">
        <f>AE6+AF6</f>
        <v>1563375.44</v>
      </c>
      <c r="AH6" s="4">
        <f>'[1]сш 8'!$H$23+'[2]сш 8'!$H$23+'[3]сш 8'!$H$25</f>
        <v>928322.51</v>
      </c>
      <c r="AI6" s="4">
        <f>'[1]сш 8'!$G$23+'[2]сш 8'!$G$23+'[3]сш 8'!$G$25</f>
        <v>200358.69</v>
      </c>
      <c r="AJ6" s="3">
        <f aca="true" t="shared" si="0" ref="AJ6:AJ12">AH6+AI6</f>
        <v>1128681.2</v>
      </c>
      <c r="AK6" s="4">
        <f>'[1]сш 10'!$H$23+'[2]сш 10'!$H$23+'[3]сш 10'!$J$25+'[3]сш 10'!$H$25</f>
        <v>930895.5599999999</v>
      </c>
      <c r="AL6" s="4">
        <f>'[1]сш 10'!$G$23+'[2]сш 10'!$G$23+'[3]сш 10'!$G$25</f>
        <v>220128.52000000002</v>
      </c>
      <c r="AM6" s="3">
        <f>AK6+AL6</f>
        <v>1151024.08</v>
      </c>
      <c r="AN6" s="4">
        <f>'[1]НВК"Дивосвіт"'!$H$23+'[2]НВК"Дивосвіт"'!$H$23+'[3]НВК"Дивосвіт"'!$J$25+'[3]НВК"Дивосвіт"'!$H$25</f>
        <v>1132979.17</v>
      </c>
      <c r="AO6" s="4">
        <f>'[1]НВК"Дивосвіт"'!$G$23+'[1]ддз 15'!$G$23+'[2]НВК"Дивосвіт"'!$G$23+'[2]ддз 15'!$G$23+'[3]НВК"Дивосвіт"'!$G$25+'[3]ддз 15'!$G$25</f>
        <v>552164.9800000001</v>
      </c>
      <c r="AP6" s="3">
        <f>AN6+AO6</f>
        <v>1685144.15</v>
      </c>
      <c r="AQ6" s="4">
        <f>'[1]сш 12'!$H$23+'[2]сш 12'!$H$23+'[3]сш 12'!$H$25</f>
        <v>701498.04</v>
      </c>
      <c r="AR6" s="4">
        <f>'[1]сш 12'!$G$23+'[2]сш 12'!$G$23+'[3]сш 12'!$G$25</f>
        <v>160280.57</v>
      </c>
      <c r="AS6" s="3">
        <f>AQ6+AR6</f>
        <v>861778.6100000001</v>
      </c>
      <c r="AT6" s="4">
        <f>P6+S6+V6+Y6+AB6+AE6+AH6+AK6+AN6+AQ6</f>
        <v>8259722.559999999</v>
      </c>
      <c r="AU6" s="4">
        <f>Q6+T6+W6+Z6+AC6+AF6+AI6+AL6+AO6+AR6</f>
        <v>2125876.4699999997</v>
      </c>
      <c r="AV6" s="9">
        <f>AT6+AU6</f>
        <v>10385599.029999997</v>
      </c>
      <c r="AW6" s="4">
        <f>'[1]070304'!$H$23+'[2]070304'!$H$23+'[3]070304'!$H$25</f>
        <v>630526</v>
      </c>
      <c r="AX6" s="4">
        <f>'[1]070304'!$G$23+'[2]070304'!$G$23+'[3]070304'!$G$25</f>
        <v>205941.41999999998</v>
      </c>
      <c r="AY6" s="3">
        <f>AW6+AX6</f>
        <v>836467.4199999999</v>
      </c>
      <c r="AZ6" s="4">
        <f>'[1]070401'!$G$23+'[2]070401'!$G$23+'[3]070401'!$G$25</f>
        <v>488290.67999999993</v>
      </c>
      <c r="BA6" s="4">
        <f>'[1]070802'!$G$23+'[2]070802'!$G$23+'[3]070802'!$G$25</f>
        <v>181004.09000000003</v>
      </c>
      <c r="BB6" s="4">
        <f>'[1]070804'!$G$23+'[2]070804'!$G$23+'[3]070804'!$G$25</f>
        <v>214913.89</v>
      </c>
      <c r="BC6" s="4">
        <f>'[1]070805'!$G$23+'[2]070805'!$G$23+'[3]070805'!$G$25</f>
        <v>126586.29999999999</v>
      </c>
      <c r="BD6" s="14">
        <f>AT6+AW6</f>
        <v>8890248.559999999</v>
      </c>
      <c r="BE6" s="14">
        <f>O6+AU6+AX6+AZ6+BA6+BB6+BC6</f>
        <v>7310521.879999998</v>
      </c>
      <c r="BF6" s="14">
        <f>BE6+BD6</f>
        <v>16200770.439999998</v>
      </c>
      <c r="BG6" s="4">
        <f>'[1]130107'!$G$23+'[2]130107'!$G$23+'[3]130107'!$G$25</f>
        <v>312794.45</v>
      </c>
      <c r="BH6" s="4">
        <f>'[1]010116'!$G$23+'[2]010116'!$G$23+'[3]010116'!$G$25</f>
        <v>53030.61</v>
      </c>
      <c r="BI6" s="17">
        <f>BD6</f>
        <v>8890248.559999999</v>
      </c>
      <c r="BJ6" s="17">
        <f>BE6+BG6+BH6</f>
        <v>7676346.939999999</v>
      </c>
      <c r="BK6" s="17">
        <f>BI6+BJ6</f>
        <v>16566595.499999996</v>
      </c>
      <c r="BL6" s="29">
        <f>BK6-'[1]свод'!$C$23-'[1]130107'!$C$23-'[1]010116'!$C$23</f>
        <v>10551775.619999995</v>
      </c>
    </row>
    <row r="7" spans="1:67" ht="12.75">
      <c r="A7" s="3">
        <v>2120</v>
      </c>
      <c r="B7" s="23" t="s">
        <v>38</v>
      </c>
      <c r="C7" s="4">
        <f>'[4]ддз 4'!$G$23+'[5]ддз 4'!$G$23+'[6]ддз 4'!$G$25</f>
        <v>65651.14</v>
      </c>
      <c r="D7" s="4">
        <f>'[4]ддз 12'!$G$23+'[5]ддз 12'!$G$23+'[6]ддз 12'!$G$25</f>
        <v>13541.1</v>
      </c>
      <c r="E7" s="4">
        <f>'[4]ддз 18'!$G$23+'[5]ддз 18'!$G$23+'[6]ддз 18'!$G$25</f>
        <v>33375.77</v>
      </c>
      <c r="F7" s="4">
        <f>'[4]ддз 21'!$G$23+'[5]ддз 21'!$G$23+'[6]ддз 21'!$G$25</f>
        <v>45761.130000000005</v>
      </c>
      <c r="G7" s="4">
        <f>'[4]ддз 24'!$G$23+'[5]ддз 24'!$G$23+'[6]ддз 24'!$G$25</f>
        <v>21281.309999999998</v>
      </c>
      <c r="H7" s="4">
        <f>'[4]ддз 28'!$G$23+'[5]ддз 28'!$G$23+'[6]ддз 28'!$G$25</f>
        <v>39402.840000000004</v>
      </c>
      <c r="I7" s="4">
        <f>'[4]ддз 29'!$G$23+'[5]ддз 29'!$G$23+'[6]ддз 29'!$G$25</f>
        <v>31680.609999999997</v>
      </c>
      <c r="J7" s="4">
        <f>'[4]ддз 30'!$G$23+'[5]ддз 30'!$G$23+'[6]ддз 30'!$G$25</f>
        <v>0</v>
      </c>
      <c r="K7" s="4">
        <f>'[4]ддз 32'!$G$23+'[5]ддз 32'!$G$23+'[6]ддз 32'!$G$25</f>
        <v>45809.57</v>
      </c>
      <c r="L7" s="4">
        <f>'[4]ддз 33'!$G$23+'[5]ддз 33'!$G$23+'[6]ддз 33'!$G$25</f>
        <v>48164.92</v>
      </c>
      <c r="M7" s="4">
        <f>'[4]ддз 34'!$G$23+'[5]ддз 34'!$G$23+'[6]ддз 34'!$G$25</f>
        <v>31086.2</v>
      </c>
      <c r="N7" s="4">
        <f>'[4]ддз 35'!$G$23+'[5]ддз 35'!$G$23+'[6]ддз 35'!$G$25</f>
        <v>64740.17</v>
      </c>
      <c r="O7" s="9">
        <f aca="true" t="shared" si="1" ref="O7:O26">SUM(C7:N7)</f>
        <v>440494.75999999995</v>
      </c>
      <c r="P7" s="4">
        <f>'[7]ліцей'!$H$23</f>
        <v>73112.48999999999</v>
      </c>
      <c r="Q7" s="4">
        <f>'[7]ліцей'!$G$23</f>
        <v>18439.46</v>
      </c>
      <c r="R7" s="3">
        <f aca="true" t="shared" si="2" ref="R7:R26">P7+Q7</f>
        <v>91551.94999999998</v>
      </c>
      <c r="S7" s="4">
        <f>'[7]гімназія'!$H$23</f>
        <v>75779.19</v>
      </c>
      <c r="T7" s="4">
        <f>'[7]гімназія'!$G$23</f>
        <v>24005.7</v>
      </c>
      <c r="U7" s="3">
        <f aca="true" t="shared" si="3" ref="U7:U26">S7+T7</f>
        <v>99784.89</v>
      </c>
      <c r="V7" s="4"/>
      <c r="W7" s="4"/>
      <c r="X7" s="3"/>
      <c r="Y7" s="4">
        <f>'[7]нвк родина'!$H$23</f>
        <v>22546.49</v>
      </c>
      <c r="Z7" s="4">
        <f>'[7]нвк родина'!$G$23</f>
        <v>19335.119999999995</v>
      </c>
      <c r="AA7" s="3">
        <f aca="true" t="shared" si="4" ref="AA7:AA26">Y7+Z7</f>
        <v>41881.61</v>
      </c>
      <c r="AB7" s="4">
        <f>'[7]сш 5'!$H$23</f>
        <v>22155.98</v>
      </c>
      <c r="AC7" s="4">
        <f>'[7]сш 5'!$G$23</f>
        <v>15468.73</v>
      </c>
      <c r="AD7" s="3">
        <f aca="true" t="shared" si="5" ref="AD7:AD26">AB7+AC7</f>
        <v>37624.71</v>
      </c>
      <c r="AE7" s="4">
        <f>'[7]нвк перспектива'!$H$23</f>
        <v>73445.70000000001</v>
      </c>
      <c r="AF7" s="4">
        <f>'[7]нвк перспектива'!$G$23</f>
        <v>33558.01</v>
      </c>
      <c r="AG7" s="3">
        <f aca="true" t="shared" si="6" ref="AG7:AG26">AE7+AF7</f>
        <v>107003.71000000002</v>
      </c>
      <c r="AH7" s="4">
        <f>'[7]сш 8'!$H$23</f>
        <v>58143.67</v>
      </c>
      <c r="AI7" s="4">
        <f>'[7]сш 8'!$G$23</f>
        <v>21950.870000000003</v>
      </c>
      <c r="AJ7" s="3">
        <f t="shared" si="0"/>
        <v>80094.54000000001</v>
      </c>
      <c r="AK7" s="4">
        <f>'[7]сш 10'!$H$23</f>
        <v>54208.89</v>
      </c>
      <c r="AL7" s="4">
        <f>'[7]сш 10'!$G$23</f>
        <v>24981.18</v>
      </c>
      <c r="AM7" s="3">
        <f aca="true" t="shared" si="7" ref="AM7:AM26">AK7+AL7</f>
        <v>79190.07</v>
      </c>
      <c r="AN7" s="4">
        <f>'[7]НВК"Дивосвіт"'!$H$23+'[7]ддз 15'!$H$23+'[7]сш11(4корп)'!$AV$26</f>
        <v>66337.87000000001</v>
      </c>
      <c r="AO7" s="4">
        <f>'[7]НВК"Дивосвіт"'!$G$23+'[7]ддз 15'!$G$23</f>
        <v>63161.31</v>
      </c>
      <c r="AP7" s="3">
        <f aca="true" t="shared" si="8" ref="AP7:AP26">AN7+AO7</f>
        <v>129499.18000000001</v>
      </c>
      <c r="AQ7" s="4">
        <f>'[4]сш 12'!$H$23+'[5]сш 12'!$H$23+'[6]сш 12'!$H$25</f>
        <v>42980.3</v>
      </c>
      <c r="AR7" s="4">
        <f>'[4]сш 12'!$G$23+'[5]сш 12'!$G$23+'[6]сш 12'!$G$25</f>
        <v>20944.399999999998</v>
      </c>
      <c r="AS7" s="3">
        <f aca="true" t="shared" si="9" ref="AS7:AS26">AQ7+AR7</f>
        <v>63924.7</v>
      </c>
      <c r="AT7" s="4">
        <f>P7+S7+V7+Y7+AB7+AE7+AH7+AK7+AN7+AQ7</f>
        <v>488710.57999999996</v>
      </c>
      <c r="AU7" s="4">
        <f aca="true" t="shared" si="10" ref="AU7:AU66">Q7+T7+W7+Z7+AC7+AF7+AI7+AL7+AO7+AR7</f>
        <v>241844.77999999997</v>
      </c>
      <c r="AV7" s="9">
        <f aca="true" t="shared" si="11" ref="AV7:AV66">AT7+AU7</f>
        <v>730555.3599999999</v>
      </c>
      <c r="AW7" s="4">
        <f>'[7]070304'!$H$23</f>
        <v>46444</v>
      </c>
      <c r="AX7" s="4">
        <f>'[7]070304'!$G$23</f>
        <v>22179.379999999997</v>
      </c>
      <c r="AY7" s="3">
        <f aca="true" t="shared" si="12" ref="AY7:AY66">AW7+AX7</f>
        <v>68623.38</v>
      </c>
      <c r="AZ7" s="4">
        <f>'[7]070401'!$G$23</f>
        <v>44398.56</v>
      </c>
      <c r="BA7" s="4">
        <f>'[7]070802'!$G$23</f>
        <v>17758.969999999998</v>
      </c>
      <c r="BB7" s="4">
        <f>'[7]070804'!$G$23</f>
        <v>23186.13</v>
      </c>
      <c r="BC7" s="4">
        <f>'[7]070805'!$G$23</f>
        <v>18838.89</v>
      </c>
      <c r="BD7" s="14">
        <f aca="true" t="shared" si="13" ref="BD7:BD66">AT7+AW7</f>
        <v>535154.58</v>
      </c>
      <c r="BE7" s="14">
        <f aca="true" t="shared" si="14" ref="BE7:BE66">O7+AU7+AX7+AZ7+BA7+BB7+BC7</f>
        <v>808701.47</v>
      </c>
      <c r="BF7" s="14">
        <f aca="true" t="shared" si="15" ref="BF7:BF66">BE7+BD7</f>
        <v>1343856.0499999998</v>
      </c>
      <c r="BG7" s="4">
        <f>'[7]130107'!$C$23</f>
        <v>33382.43</v>
      </c>
      <c r="BH7" s="4">
        <f>'[7]010116'!$C$23</f>
        <v>6407.95</v>
      </c>
      <c r="BI7" s="17">
        <f>BD7</f>
        <v>535154.58</v>
      </c>
      <c r="BJ7" s="17">
        <f>BE7+BG7+BH7</f>
        <v>848491.85</v>
      </c>
      <c r="BK7" s="17">
        <f>BI7+BJ7</f>
        <v>1383646.43</v>
      </c>
      <c r="BL7" s="29">
        <f>BK7-'[7]свод'!$C$23-'[7]130107'!$C$23-'[7]010116'!$C$23</f>
        <v>1.2096279533579946E-10</v>
      </c>
      <c r="BM7" s="10"/>
      <c r="BN7" s="10"/>
      <c r="BO7" s="10"/>
    </row>
    <row r="8" spans="1:65" ht="12.75">
      <c r="A8" s="3">
        <v>2230</v>
      </c>
      <c r="B8" s="23" t="s">
        <v>40</v>
      </c>
      <c r="C8" s="4">
        <f>'[8]ддз 4'!$L$73</f>
        <v>36169.53</v>
      </c>
      <c r="D8" s="4">
        <f>'[8]ддз 12'!$L$73</f>
        <v>5704.02</v>
      </c>
      <c r="E8" s="4">
        <f>'[8]ддз 18'!$L$73</f>
        <v>11987.89</v>
      </c>
      <c r="F8" s="4">
        <f>'[8]ддз 21'!$L$73</f>
        <v>34524.58</v>
      </c>
      <c r="G8" s="4">
        <f>'[8]ддз 24'!$L$73</f>
        <v>9550.16</v>
      </c>
      <c r="H8" s="4">
        <f>'[8]ддз 28'!$L$73</f>
        <v>13607.82</v>
      </c>
      <c r="I8" s="4">
        <f>'[8]ддз 29'!$L$73</f>
        <v>19570.89</v>
      </c>
      <c r="J8" s="4">
        <f>'[8]ддз 30'!$L$73</f>
        <v>0</v>
      </c>
      <c r="K8" s="4">
        <f>'[8]ддз 32'!$L$73</f>
        <v>26580.96</v>
      </c>
      <c r="L8" s="4">
        <f>'[8]ддз 33'!$L$73</f>
        <v>33844.020000000004</v>
      </c>
      <c r="M8" s="4">
        <f>'[8]ддз 34'!$L$73</f>
        <v>14888.6</v>
      </c>
      <c r="N8" s="4">
        <f>'[8]ддз 35'!$L$73</f>
        <v>33514.56</v>
      </c>
      <c r="O8" s="9">
        <f t="shared" si="1"/>
        <v>239943.03</v>
      </c>
      <c r="P8" s="3"/>
      <c r="Q8" s="4">
        <f>'[8]ліцей'!$L$73</f>
        <v>22241.03</v>
      </c>
      <c r="R8" s="3">
        <f t="shared" si="2"/>
        <v>22241.03</v>
      </c>
      <c r="S8" s="3"/>
      <c r="T8" s="4">
        <f>'[8]гімназія'!$L$73</f>
        <v>26525.83</v>
      </c>
      <c r="U8" s="3">
        <f t="shared" si="3"/>
        <v>26525.83</v>
      </c>
      <c r="V8" s="3"/>
      <c r="W8" s="4"/>
      <c r="X8" s="3"/>
      <c r="Y8" s="3"/>
      <c r="Z8" s="4">
        <f>'[8]нвк родина'!$L$73</f>
        <v>7039.08</v>
      </c>
      <c r="AA8" s="3">
        <f t="shared" si="4"/>
        <v>7039.08</v>
      </c>
      <c r="AB8" s="3"/>
      <c r="AC8" s="4">
        <f>'[8]сш 5'!$L$73</f>
        <v>6594</v>
      </c>
      <c r="AD8" s="3">
        <f t="shared" si="5"/>
        <v>6594</v>
      </c>
      <c r="AE8" s="3"/>
      <c r="AF8" s="4">
        <f>'[8]нвк перспектива'!$L$73</f>
        <v>32070.63</v>
      </c>
      <c r="AG8" s="3">
        <f t="shared" si="6"/>
        <v>32070.63</v>
      </c>
      <c r="AH8" s="3"/>
      <c r="AI8" s="4">
        <f>'[8]сш 8'!$L$73</f>
        <v>22923.699999999997</v>
      </c>
      <c r="AJ8" s="3">
        <f t="shared" si="0"/>
        <v>22923.699999999997</v>
      </c>
      <c r="AK8" s="3"/>
      <c r="AL8" s="4">
        <f>'[8]сш 10'!$L$73</f>
        <v>21614.72</v>
      </c>
      <c r="AM8" s="3">
        <f t="shared" si="7"/>
        <v>21614.72</v>
      </c>
      <c r="AN8" s="3"/>
      <c r="AO8" s="4">
        <f>'[8]НВК"Дивосвіт"'!$L$73+'[8]ддз 15'!$L$73</f>
        <v>33323.880000000005</v>
      </c>
      <c r="AP8" s="3">
        <f t="shared" si="8"/>
        <v>33323.880000000005</v>
      </c>
      <c r="AQ8" s="3"/>
      <c r="AR8" s="4">
        <f>'[8]сш 12'!$L$73</f>
        <v>13146.06</v>
      </c>
      <c r="AS8" s="3">
        <f t="shared" si="9"/>
        <v>13146.06</v>
      </c>
      <c r="AT8" s="4">
        <f aca="true" t="shared" si="16" ref="AT8:AT66">P8+S8+V8+Y8+AB8+AE8+AH8+AK8+AN8+AQ8</f>
        <v>0</v>
      </c>
      <c r="AU8" s="4">
        <f t="shared" si="10"/>
        <v>185478.93</v>
      </c>
      <c r="AV8" s="9">
        <f t="shared" si="11"/>
        <v>185478.93</v>
      </c>
      <c r="AW8" s="4"/>
      <c r="AX8" s="4">
        <f>'[8]070304'!$L$73</f>
        <v>7486.97</v>
      </c>
      <c r="AY8" s="3">
        <f t="shared" si="12"/>
        <v>7486.97</v>
      </c>
      <c r="AZ8" s="3"/>
      <c r="BA8" s="3"/>
      <c r="BB8" s="3"/>
      <c r="BC8" s="3"/>
      <c r="BD8" s="14">
        <f t="shared" si="13"/>
        <v>0</v>
      </c>
      <c r="BE8" s="14">
        <f t="shared" si="14"/>
        <v>432908.92999999993</v>
      </c>
      <c r="BF8" s="14">
        <f t="shared" si="15"/>
        <v>432908.92999999993</v>
      </c>
      <c r="BG8" s="3"/>
      <c r="BH8" s="3"/>
      <c r="BI8" s="17">
        <f aca="true" t="shared" si="17" ref="BI8:BI13">BD8</f>
        <v>0</v>
      </c>
      <c r="BJ8" s="17">
        <f aca="true" t="shared" si="18" ref="BJ8:BJ13">BE8+BG8+BH8</f>
        <v>432908.92999999993</v>
      </c>
      <c r="BK8" s="17">
        <f aca="true" t="shared" si="19" ref="BK8:BK13">BI8+BJ8</f>
        <v>432908.92999999993</v>
      </c>
      <c r="BL8" s="29">
        <f>BK8-'[8]свод'!$L$73</f>
        <v>0</v>
      </c>
      <c r="BM8" s="10"/>
    </row>
    <row r="9" spans="1:65" ht="12.75">
      <c r="A9" s="3">
        <v>2250</v>
      </c>
      <c r="B9" s="23" t="s">
        <v>41</v>
      </c>
      <c r="C9" s="4">
        <f>'[9]ддз 4'!$R$73</f>
        <v>429</v>
      </c>
      <c r="D9" s="4">
        <f>'[9]ддз 12'!$R$73</f>
        <v>0</v>
      </c>
      <c r="E9" s="4">
        <f>'[9]ддз 18'!$R$73</f>
        <v>0</v>
      </c>
      <c r="F9" s="4">
        <f>'[9]ддз 21'!$R$73</f>
        <v>0</v>
      </c>
      <c r="G9" s="4">
        <f>'[9]ддз 24'!$R$73</f>
        <v>0</v>
      </c>
      <c r="H9" s="4">
        <f>'[9]ддз 28'!$R$73</f>
        <v>0</v>
      </c>
      <c r="I9" s="4">
        <f>'[9]ддз 29'!$R$73</f>
        <v>0</v>
      </c>
      <c r="J9" s="4">
        <f>'[9]ддз 30'!$R$73</f>
        <v>0</v>
      </c>
      <c r="K9" s="4">
        <f>'[9]ддз 32'!$R$73</f>
        <v>0</v>
      </c>
      <c r="L9" s="4">
        <f>'[9]ддз 33'!$R$73</f>
        <v>448</v>
      </c>
      <c r="M9" s="4">
        <f>'[9]ддз 34'!$R$73</f>
        <v>455</v>
      </c>
      <c r="N9" s="4">
        <f>'[9]ддз 35'!$R$73</f>
        <v>1082</v>
      </c>
      <c r="O9" s="9">
        <f t="shared" si="1"/>
        <v>2414</v>
      </c>
      <c r="P9" s="3"/>
      <c r="Q9" s="4">
        <f>'[9]ліцей'!$R$73</f>
        <v>887</v>
      </c>
      <c r="R9" s="4">
        <f t="shared" si="2"/>
        <v>887</v>
      </c>
      <c r="S9" s="3"/>
      <c r="T9" s="4">
        <f>'[9]гімназія'!$R$73</f>
        <v>0</v>
      </c>
      <c r="U9" s="3">
        <f t="shared" si="3"/>
        <v>0</v>
      </c>
      <c r="V9" s="3"/>
      <c r="W9" s="4"/>
      <c r="X9" s="3"/>
      <c r="Y9" s="3"/>
      <c r="Z9" s="4">
        <f>'[9]нвк родина'!$R$73</f>
        <v>428</v>
      </c>
      <c r="AA9" s="4">
        <f t="shared" si="4"/>
        <v>428</v>
      </c>
      <c r="AB9" s="3"/>
      <c r="AC9" s="4">
        <f>'[9]сш 5'!$R$73</f>
        <v>216</v>
      </c>
      <c r="AD9" s="4">
        <f t="shared" si="5"/>
        <v>216</v>
      </c>
      <c r="AE9" s="3"/>
      <c r="AF9" s="4">
        <f>'[9]нвк перспектива'!$R$73</f>
        <v>2241</v>
      </c>
      <c r="AG9" s="4">
        <f t="shared" si="6"/>
        <v>2241</v>
      </c>
      <c r="AH9" s="3"/>
      <c r="AI9" s="4">
        <f>'[9]сш 8'!$R$73</f>
        <v>1088</v>
      </c>
      <c r="AJ9" s="4">
        <f t="shared" si="0"/>
        <v>1088</v>
      </c>
      <c r="AK9" s="3"/>
      <c r="AL9" s="4">
        <f>'[9]сш 10'!$R$73</f>
        <v>693</v>
      </c>
      <c r="AM9" s="4">
        <f t="shared" si="7"/>
        <v>693</v>
      </c>
      <c r="AN9" s="3"/>
      <c r="AO9" s="4">
        <f>'[9]НВК"Дивосвіт"'!$R$73+'[9]ддз 15'!$R$73</f>
        <v>1525</v>
      </c>
      <c r="AP9" s="4">
        <f t="shared" si="8"/>
        <v>1525</v>
      </c>
      <c r="AQ9" s="3"/>
      <c r="AR9" s="4">
        <f>'[9]сш 12'!$R$73</f>
        <v>2011</v>
      </c>
      <c r="AS9" s="4">
        <f t="shared" si="9"/>
        <v>2011</v>
      </c>
      <c r="AT9" s="4">
        <f t="shared" si="16"/>
        <v>0</v>
      </c>
      <c r="AU9" s="4">
        <f t="shared" si="10"/>
        <v>9089</v>
      </c>
      <c r="AV9" s="9">
        <f t="shared" si="11"/>
        <v>9089</v>
      </c>
      <c r="AW9" s="4"/>
      <c r="AX9" s="4">
        <f>'[9]070304'!$R$73</f>
        <v>0</v>
      </c>
      <c r="AY9" s="4">
        <f t="shared" si="12"/>
        <v>0</v>
      </c>
      <c r="AZ9" s="4">
        <f>'[9]070401'!$R$73</f>
        <v>2627</v>
      </c>
      <c r="BA9" s="4">
        <f>'[9]070802'!$R$73</f>
        <v>4312.5</v>
      </c>
      <c r="BB9" s="4">
        <f>'[9]070804'!$R$73</f>
        <v>139.99</v>
      </c>
      <c r="BC9" s="4">
        <f>'[9]070805'!$R$73</f>
        <v>1400.84</v>
      </c>
      <c r="BD9" s="14">
        <f t="shared" si="13"/>
        <v>0</v>
      </c>
      <c r="BE9" s="14">
        <f t="shared" si="14"/>
        <v>19983.33</v>
      </c>
      <c r="BF9" s="14">
        <f t="shared" si="15"/>
        <v>19983.33</v>
      </c>
      <c r="BG9" s="4">
        <f>'[9]130107'!$R$73</f>
        <v>8376.91</v>
      </c>
      <c r="BH9" s="4">
        <f>'[9]010116'!$R$73</f>
        <v>633</v>
      </c>
      <c r="BI9" s="17">
        <f t="shared" si="17"/>
        <v>0</v>
      </c>
      <c r="BJ9" s="17">
        <f t="shared" si="18"/>
        <v>28993.24</v>
      </c>
      <c r="BK9" s="17">
        <f t="shared" si="19"/>
        <v>28993.24</v>
      </c>
      <c r="BL9" s="29">
        <f>'[9]свод'!$R$73+'[9]130107'!$R$73+'[9]010116'!$R$73-BK9</f>
        <v>0</v>
      </c>
      <c r="BM9" s="10"/>
    </row>
    <row r="10" spans="1:65" ht="25.5">
      <c r="A10" s="3">
        <v>2210</v>
      </c>
      <c r="B10" s="23" t="s">
        <v>39</v>
      </c>
      <c r="C10" s="4">
        <f>'[8]ддз 4'!$J$73</f>
        <v>0</v>
      </c>
      <c r="D10" s="4">
        <f>'[8]ддз 12'!$J$73</f>
        <v>220.8</v>
      </c>
      <c r="E10" s="4">
        <f>'[8]ддз 18'!$J$73</f>
        <v>0</v>
      </c>
      <c r="F10" s="4">
        <f>'[8]ддз 21'!$J$73</f>
        <v>0</v>
      </c>
      <c r="G10" s="4">
        <f>'[8]ддз 24'!$J$73</f>
        <v>0</v>
      </c>
      <c r="H10" s="4">
        <f>'[8]ддз 28'!$J$73</f>
        <v>0</v>
      </c>
      <c r="I10" s="4">
        <f>'[8]ддз 29'!$J$73</f>
        <v>0</v>
      </c>
      <c r="J10" s="4">
        <f>'[8]ддз 30'!$J$73</f>
        <v>0</v>
      </c>
      <c r="K10" s="4">
        <f>'[8]ддз 32'!$J$73</f>
        <v>0</v>
      </c>
      <c r="L10" s="4">
        <f>'[8]ддз 33'!$J$73</f>
        <v>0</v>
      </c>
      <c r="M10" s="4">
        <f>'[8]ддз 34'!$J$73</f>
        <v>0</v>
      </c>
      <c r="N10" s="4">
        <f>'[8]ддз 35'!$J$73</f>
        <v>0</v>
      </c>
      <c r="O10" s="9">
        <f t="shared" si="1"/>
        <v>220.8</v>
      </c>
      <c r="P10" s="3"/>
      <c r="Q10" s="4">
        <f>'[8]ліцей'!$J$73</f>
        <v>114.12</v>
      </c>
      <c r="R10" s="3">
        <f t="shared" si="2"/>
        <v>114.12</v>
      </c>
      <c r="S10" s="3"/>
      <c r="T10" s="4">
        <f>'[8]гімназія'!$J$73</f>
        <v>0</v>
      </c>
      <c r="U10" s="3">
        <f t="shared" si="3"/>
        <v>0</v>
      </c>
      <c r="V10" s="3"/>
      <c r="W10" s="4"/>
      <c r="X10" s="3"/>
      <c r="Y10" s="3"/>
      <c r="Z10" s="4">
        <f>'[8]нвк родина'!$J$73</f>
        <v>596.0699999999999</v>
      </c>
      <c r="AA10" s="4">
        <f t="shared" si="4"/>
        <v>596.0699999999999</v>
      </c>
      <c r="AB10" s="3"/>
      <c r="AC10" s="4">
        <f>'[8]сш 5'!$J$73</f>
        <v>0</v>
      </c>
      <c r="AD10" s="3">
        <f t="shared" si="5"/>
        <v>0</v>
      </c>
      <c r="AE10" s="3"/>
      <c r="AF10" s="4">
        <f>'[8]нвк перспектива'!$J$73</f>
        <v>385.88</v>
      </c>
      <c r="AG10" s="3">
        <f t="shared" si="6"/>
        <v>385.88</v>
      </c>
      <c r="AH10" s="3"/>
      <c r="AI10" s="4">
        <f>'[8]сш 8'!$J$73</f>
        <v>1208.07</v>
      </c>
      <c r="AJ10" s="3">
        <f t="shared" si="0"/>
        <v>1208.07</v>
      </c>
      <c r="AK10" s="3"/>
      <c r="AL10" s="4">
        <f>'[8]сш 10'!$J$73</f>
        <v>290.23</v>
      </c>
      <c r="AM10" s="3">
        <f t="shared" si="7"/>
        <v>290.23</v>
      </c>
      <c r="AN10" s="3"/>
      <c r="AO10" s="4">
        <f>'[8]НВК"Дивосвіт"'!$J$73+'[8]ддз 15'!$J$73</f>
        <v>0</v>
      </c>
      <c r="AP10" s="3">
        <f t="shared" si="8"/>
        <v>0</v>
      </c>
      <c r="AQ10" s="3"/>
      <c r="AR10" s="4">
        <f>'[8]сш 12'!$J$73</f>
        <v>134</v>
      </c>
      <c r="AS10" s="4">
        <f t="shared" si="9"/>
        <v>134</v>
      </c>
      <c r="AT10" s="4">
        <f t="shared" si="16"/>
        <v>0</v>
      </c>
      <c r="AU10" s="4">
        <f t="shared" si="10"/>
        <v>2728.37</v>
      </c>
      <c r="AV10" s="9">
        <f t="shared" si="11"/>
        <v>2728.37</v>
      </c>
      <c r="AW10" s="4"/>
      <c r="AX10" s="4">
        <f>'[8]070304'!$J$73</f>
        <v>36.71</v>
      </c>
      <c r="AY10" s="3">
        <f t="shared" si="12"/>
        <v>36.71</v>
      </c>
      <c r="AZ10" s="4">
        <f>'[8]070401'!$J$73</f>
        <v>0</v>
      </c>
      <c r="BA10" s="4">
        <f>'[8]070802'!$J$73</f>
        <v>1219.36</v>
      </c>
      <c r="BB10" s="4">
        <f>'[8]070804'!$J$73</f>
        <v>18.55</v>
      </c>
      <c r="BC10" s="4">
        <f>'[8]070805'!$J$73</f>
        <v>15486.17</v>
      </c>
      <c r="BD10" s="14">
        <f t="shared" si="13"/>
        <v>0</v>
      </c>
      <c r="BE10" s="14">
        <f t="shared" si="14"/>
        <v>19709.96</v>
      </c>
      <c r="BF10" s="14">
        <f t="shared" si="15"/>
        <v>19709.96</v>
      </c>
      <c r="BG10" s="4">
        <f>'[8]130107'!$J$73</f>
        <v>0</v>
      </c>
      <c r="BH10" s="4">
        <f>'[8]010116'!$J$73</f>
        <v>0</v>
      </c>
      <c r="BI10" s="17">
        <f t="shared" si="17"/>
        <v>0</v>
      </c>
      <c r="BJ10" s="17">
        <f t="shared" si="18"/>
        <v>19709.96</v>
      </c>
      <c r="BK10" s="17">
        <f t="shared" si="19"/>
        <v>19709.96</v>
      </c>
      <c r="BL10" s="29">
        <f>BK10-'[8]010116'!$J$73-'[8]130107'!$J$73-'[8]свод'!$J$73</f>
        <v>0</v>
      </c>
      <c r="BM10" s="10"/>
    </row>
    <row r="11" spans="1:65" ht="12.75">
      <c r="A11" s="3">
        <v>2240</v>
      </c>
      <c r="B11" s="23" t="s">
        <v>42</v>
      </c>
      <c r="C11" s="4">
        <f>'[8]ддз 4'!$M$73</f>
        <v>392.75</v>
      </c>
      <c r="D11" s="4">
        <f>'[8]ддз 12'!$M$73</f>
        <v>0</v>
      </c>
      <c r="E11" s="4">
        <f>'[8]ддз 18'!$M$73</f>
        <v>877.72</v>
      </c>
      <c r="F11" s="4">
        <f>'[8]ддз 21'!$M$73</f>
        <v>98.19</v>
      </c>
      <c r="G11" s="4">
        <f>'[8]ддз 24'!$M$73</f>
        <v>98.19</v>
      </c>
      <c r="H11" s="4">
        <f>'[8]ддз 28'!$M$73</f>
        <v>49.09</v>
      </c>
      <c r="I11" s="4">
        <f>'[8]ддз 29'!$M$73</f>
        <v>98.19</v>
      </c>
      <c r="J11" s="4">
        <f>'[8]ддз 30'!$M$73</f>
        <v>0</v>
      </c>
      <c r="K11" s="4">
        <f>'[8]ддз 32'!$M$73</f>
        <v>561.56</v>
      </c>
      <c r="L11" s="4">
        <f>'[8]ддз 33'!$M$73</f>
        <v>245.47</v>
      </c>
      <c r="M11" s="4">
        <f>'[8]ддз 34'!$M$73</f>
        <v>196.38</v>
      </c>
      <c r="N11" s="4">
        <f>'[8]ддз 35'!$M$73</f>
        <v>294.57</v>
      </c>
      <c r="O11" s="9">
        <f t="shared" si="1"/>
        <v>2912.11</v>
      </c>
      <c r="P11" s="3"/>
      <c r="Q11" s="4">
        <f>'[8]ліцей'!$M$73</f>
        <v>4089.3199999999997</v>
      </c>
      <c r="R11" s="3">
        <f t="shared" si="2"/>
        <v>4089.3199999999997</v>
      </c>
      <c r="S11" s="3"/>
      <c r="T11" s="4">
        <f>'[8]гімназія'!$M$73</f>
        <v>20274.97</v>
      </c>
      <c r="U11" s="3">
        <f t="shared" si="3"/>
        <v>20274.97</v>
      </c>
      <c r="V11" s="3"/>
      <c r="W11" s="4"/>
      <c r="X11" s="3"/>
      <c r="Y11" s="3"/>
      <c r="Z11" s="4">
        <f>'[8]нвк родина'!$M$73</f>
        <v>0</v>
      </c>
      <c r="AA11" s="3">
        <f t="shared" si="4"/>
        <v>0</v>
      </c>
      <c r="AB11" s="3"/>
      <c r="AC11" s="4">
        <f>'[8]сш 5'!$M$73</f>
        <v>3751.84</v>
      </c>
      <c r="AD11" s="3">
        <f t="shared" si="5"/>
        <v>3751.84</v>
      </c>
      <c r="AE11" s="3"/>
      <c r="AF11" s="4">
        <f>'[8]нвк перспектива'!$M$73</f>
        <v>6295.6900000000005</v>
      </c>
      <c r="AG11" s="3">
        <f t="shared" si="6"/>
        <v>6295.6900000000005</v>
      </c>
      <c r="AH11" s="3"/>
      <c r="AI11" s="4">
        <f>'[8]сш 8'!$M$73</f>
        <v>3319.9700000000003</v>
      </c>
      <c r="AJ11" s="3">
        <f t="shared" si="0"/>
        <v>3319.9700000000003</v>
      </c>
      <c r="AK11" s="3"/>
      <c r="AL11" s="4">
        <f>'[8]сш 10'!$M$73</f>
        <v>13050.23</v>
      </c>
      <c r="AM11" s="3">
        <f t="shared" si="7"/>
        <v>13050.23</v>
      </c>
      <c r="AN11" s="3"/>
      <c r="AO11" s="4">
        <f>'[8]НВК"Дивосвіт"'!$M$73+'[8]ддз 15'!$M$73</f>
        <v>14427.000000000002</v>
      </c>
      <c r="AP11" s="3">
        <f t="shared" si="8"/>
        <v>14427.000000000002</v>
      </c>
      <c r="AQ11" s="3"/>
      <c r="AR11" s="4">
        <f>'[8]сш 12'!$M$73</f>
        <v>2781.75</v>
      </c>
      <c r="AS11" s="3">
        <f t="shared" si="9"/>
        <v>2781.75</v>
      </c>
      <c r="AT11" s="4">
        <f t="shared" si="16"/>
        <v>0</v>
      </c>
      <c r="AU11" s="4">
        <f t="shared" si="10"/>
        <v>67990.77</v>
      </c>
      <c r="AV11" s="9">
        <f t="shared" si="11"/>
        <v>67990.77</v>
      </c>
      <c r="AW11" s="4"/>
      <c r="AX11" s="4">
        <f>'[8]070304'!$M$73</f>
        <v>490.94</v>
      </c>
      <c r="AY11" s="3">
        <f t="shared" si="12"/>
        <v>490.94</v>
      </c>
      <c r="AZ11" s="4">
        <f>'[8]070401'!$M$73</f>
        <v>1545.98</v>
      </c>
      <c r="BA11" s="4">
        <f>'[8]070802'!$M$73</f>
        <v>332</v>
      </c>
      <c r="BB11" s="4">
        <f>'[8]070804'!$M$73</f>
        <v>198</v>
      </c>
      <c r="BC11" s="4">
        <f>'[8]070805'!$M$73</f>
        <v>0</v>
      </c>
      <c r="BD11" s="14">
        <f t="shared" si="13"/>
        <v>0</v>
      </c>
      <c r="BE11" s="14">
        <f t="shared" si="14"/>
        <v>73469.8</v>
      </c>
      <c r="BF11" s="14">
        <f t="shared" si="15"/>
        <v>73469.8</v>
      </c>
      <c r="BG11" s="4">
        <f>'[8]130107'!$M$73</f>
        <v>2146.38</v>
      </c>
      <c r="BH11" s="4">
        <f>'[8]010116'!$M$73</f>
        <v>0</v>
      </c>
      <c r="BI11" s="17">
        <f t="shared" si="17"/>
        <v>0</v>
      </c>
      <c r="BJ11" s="17">
        <f t="shared" si="18"/>
        <v>75616.18000000001</v>
      </c>
      <c r="BK11" s="17">
        <f t="shared" si="19"/>
        <v>75616.18000000001</v>
      </c>
      <c r="BL11" s="29">
        <f>BK11-'[8]010116'!$M$73-'[8]130107'!$M$73-'[8]свод'!$M$73</f>
        <v>0</v>
      </c>
      <c r="BM11" s="10"/>
    </row>
    <row r="12" spans="1:67" ht="12.75">
      <c r="A12" s="3">
        <v>2800</v>
      </c>
      <c r="B12" s="23" t="s">
        <v>43</v>
      </c>
      <c r="C12" s="4">
        <f>'[10]ддз 4'!$M$73</f>
        <v>3677.37</v>
      </c>
      <c r="D12" s="4">
        <f>'[10]ддз 12'!$M$73</f>
        <v>1087.6699999999998</v>
      </c>
      <c r="E12" s="4">
        <f>'[10]ддз 18'!$M$73</f>
        <v>2134.88</v>
      </c>
      <c r="F12" s="4">
        <f>'[10]ддз 21'!$M$73</f>
        <v>2414.76</v>
      </c>
      <c r="G12" s="4">
        <f>'[10]ддз 24'!$M$73</f>
        <v>1365.03</v>
      </c>
      <c r="H12" s="4">
        <f>'[10]ддз 28'!$M$73</f>
        <v>2162.72</v>
      </c>
      <c r="I12" s="4">
        <f>'[10]ддз 29'!$M$73</f>
        <v>1941.8899999999999</v>
      </c>
      <c r="J12" s="4">
        <f>'[10]ддз 30'!$M$73</f>
        <v>823.31</v>
      </c>
      <c r="K12" s="4">
        <f>'[10]ддз 32'!$M$73</f>
        <v>2813.5200000000004</v>
      </c>
      <c r="L12" s="4">
        <f>'[10]ддз 33'!$M$73</f>
        <v>2602.16</v>
      </c>
      <c r="M12" s="4">
        <f>'[10]ддз 34'!$M$73</f>
        <v>1881.96</v>
      </c>
      <c r="N12" s="4">
        <f>'[10]ддз 35'!$M$73</f>
        <v>3348.1</v>
      </c>
      <c r="O12" s="9">
        <f t="shared" si="1"/>
        <v>26253.37</v>
      </c>
      <c r="P12" s="3"/>
      <c r="Q12" s="4">
        <f>'[10]ліцей'!$M$73</f>
        <v>3867.6000000000004</v>
      </c>
      <c r="R12" s="3">
        <f t="shared" si="2"/>
        <v>3867.6000000000004</v>
      </c>
      <c r="S12" s="3"/>
      <c r="T12" s="4">
        <f>'[10]гімназія'!$M$73</f>
        <v>4261.610000000001</v>
      </c>
      <c r="U12" s="3">
        <f t="shared" si="3"/>
        <v>4261.610000000001</v>
      </c>
      <c r="V12" s="3"/>
      <c r="W12" s="4">
        <f>'[10]сш 3'!$M$73</f>
        <v>432.18</v>
      </c>
      <c r="X12" s="3">
        <f>V12+W12</f>
        <v>432.18</v>
      </c>
      <c r="Y12" s="3"/>
      <c r="Z12" s="4">
        <f>'[10]нвк родина'!$M$73</f>
        <v>1646.7599999999998</v>
      </c>
      <c r="AA12" s="3">
        <f t="shared" si="4"/>
        <v>1646.7599999999998</v>
      </c>
      <c r="AB12" s="3"/>
      <c r="AC12" s="4">
        <f>'[10]сш 5'!$M$73</f>
        <v>1782.85</v>
      </c>
      <c r="AD12" s="3">
        <f t="shared" si="5"/>
        <v>1782.85</v>
      </c>
      <c r="AE12" s="3"/>
      <c r="AF12" s="4">
        <f>'[10]нвк перспектива'!$M$73</f>
        <v>4134.24</v>
      </c>
      <c r="AG12" s="3">
        <f t="shared" si="6"/>
        <v>4134.24</v>
      </c>
      <c r="AH12" s="3"/>
      <c r="AI12" s="4">
        <f>'[10]сш 8'!$M$73</f>
        <v>3571.85</v>
      </c>
      <c r="AJ12" s="3">
        <f t="shared" si="0"/>
        <v>3571.85</v>
      </c>
      <c r="AK12" s="3"/>
      <c r="AL12" s="4">
        <f>'[10]сш 10'!$M$73</f>
        <v>3228.54</v>
      </c>
      <c r="AM12" s="3">
        <f t="shared" si="7"/>
        <v>3228.54</v>
      </c>
      <c r="AN12" s="3"/>
      <c r="AO12" s="4">
        <f>'[10]НВК"Дивосвіт"'!$M$73+'[10]ддз 15'!$M$73+'[10]ддз 20'!$M$73</f>
        <v>5544.5199999999995</v>
      </c>
      <c r="AP12" s="3">
        <f t="shared" si="8"/>
        <v>5544.5199999999995</v>
      </c>
      <c r="AQ12" s="3"/>
      <c r="AR12" s="4">
        <f>'[10]сш 12'!$M$73</f>
        <v>2604.78</v>
      </c>
      <c r="AS12" s="3">
        <f t="shared" si="9"/>
        <v>2604.78</v>
      </c>
      <c r="AT12" s="4">
        <f t="shared" si="16"/>
        <v>0</v>
      </c>
      <c r="AU12" s="4">
        <f t="shared" si="10"/>
        <v>31074.93</v>
      </c>
      <c r="AV12" s="9">
        <f t="shared" si="11"/>
        <v>31074.93</v>
      </c>
      <c r="AW12" s="4"/>
      <c r="AX12" s="4">
        <f>'[10]070304'!$M$73</f>
        <v>2878.31</v>
      </c>
      <c r="AY12" s="3">
        <f t="shared" si="12"/>
        <v>2878.31</v>
      </c>
      <c r="AZ12" s="4">
        <f>'[10]070401'!$M$73</f>
        <v>1798.6</v>
      </c>
      <c r="BA12" s="4">
        <f>'[10]070802'!$M$73</f>
        <v>665.3299999999999</v>
      </c>
      <c r="BB12" s="4">
        <f>'[10]070804'!$M$73</f>
        <v>1001.1700000000001</v>
      </c>
      <c r="BC12" s="4">
        <f>'[10]070805'!$M$73</f>
        <v>563.5</v>
      </c>
      <c r="BD12" s="14">
        <f t="shared" si="13"/>
        <v>0</v>
      </c>
      <c r="BE12" s="14">
        <f t="shared" si="14"/>
        <v>64235.21</v>
      </c>
      <c r="BF12" s="14">
        <f t="shared" si="15"/>
        <v>64235.21</v>
      </c>
      <c r="BG12" s="4">
        <f>'[10]130107'!$M$73</f>
        <v>1394.89</v>
      </c>
      <c r="BH12" s="4">
        <f>'[10]010116'!$M$73</f>
        <v>0</v>
      </c>
      <c r="BI12" s="17">
        <f t="shared" si="17"/>
        <v>0</v>
      </c>
      <c r="BJ12" s="17">
        <f t="shared" si="18"/>
        <v>65630.1</v>
      </c>
      <c r="BK12" s="17">
        <f t="shared" si="19"/>
        <v>65630.1</v>
      </c>
      <c r="BL12" s="29">
        <f>BK12-'[10]свод'!$M$73-'[10]130107'!$M$73</f>
        <v>6.59383658785373E-12</v>
      </c>
      <c r="BM12" s="10"/>
      <c r="BO12" s="10"/>
    </row>
    <row r="13" spans="1:64" s="22" customFormat="1" ht="25.5">
      <c r="A13" s="7">
        <v>2270</v>
      </c>
      <c r="B13" s="24" t="s">
        <v>44</v>
      </c>
      <c r="C13" s="19">
        <f>C14+C15+C16+C17+C18</f>
        <v>245530.74</v>
      </c>
      <c r="D13" s="19">
        <f>D14+D15+D16+D17+D18</f>
        <v>123048.12</v>
      </c>
      <c r="E13" s="19">
        <f aca="true" t="shared" si="20" ref="E13:P13">E14+E15+E16+E17+E18</f>
        <v>132243.43</v>
      </c>
      <c r="F13" s="19">
        <f t="shared" si="20"/>
        <v>193910.37</v>
      </c>
      <c r="G13" s="19">
        <f t="shared" si="20"/>
        <v>61533.97</v>
      </c>
      <c r="H13" s="19">
        <f t="shared" si="20"/>
        <v>96641.62999999999</v>
      </c>
      <c r="I13" s="19">
        <f t="shared" si="20"/>
        <v>161764.64</v>
      </c>
      <c r="J13" s="19">
        <f t="shared" si="20"/>
        <v>53837.409999999996</v>
      </c>
      <c r="K13" s="19">
        <f t="shared" si="20"/>
        <v>254921.21999999997</v>
      </c>
      <c r="L13" s="19">
        <f t="shared" si="20"/>
        <v>220460.99</v>
      </c>
      <c r="M13" s="19">
        <f t="shared" si="20"/>
        <v>222617.52</v>
      </c>
      <c r="N13" s="19">
        <f t="shared" si="20"/>
        <v>272438.52999999997</v>
      </c>
      <c r="O13" s="18">
        <f t="shared" si="1"/>
        <v>2038948.5699999998</v>
      </c>
      <c r="P13" s="19">
        <f t="shared" si="20"/>
        <v>0</v>
      </c>
      <c r="Q13" s="19">
        <f aca="true" t="shared" si="21" ref="Q13:AS13">Q14+Q15+Q16+Q17+Q18</f>
        <v>194475.99999999997</v>
      </c>
      <c r="R13" s="19">
        <f t="shared" si="21"/>
        <v>194475.99999999997</v>
      </c>
      <c r="S13" s="19">
        <f t="shared" si="21"/>
        <v>0</v>
      </c>
      <c r="T13" s="19">
        <f t="shared" si="21"/>
        <v>317877.88</v>
      </c>
      <c r="U13" s="19">
        <f t="shared" si="21"/>
        <v>0</v>
      </c>
      <c r="V13" s="19">
        <f t="shared" si="21"/>
        <v>0</v>
      </c>
      <c r="W13" s="19">
        <f t="shared" si="21"/>
        <v>64544.56999999999</v>
      </c>
      <c r="X13" s="19">
        <f>X14+X15+X16+X17+X18</f>
        <v>64544.56999999999</v>
      </c>
      <c r="Y13" s="19">
        <f>Y14+Y15+Y16+Y17+Y18</f>
        <v>0</v>
      </c>
      <c r="Z13" s="19">
        <f t="shared" si="21"/>
        <v>166038.16999999998</v>
      </c>
      <c r="AA13" s="19">
        <f t="shared" si="21"/>
        <v>166038.16999999998</v>
      </c>
      <c r="AB13" s="19">
        <f t="shared" si="21"/>
        <v>0</v>
      </c>
      <c r="AC13" s="19">
        <f t="shared" si="21"/>
        <v>208061.78</v>
      </c>
      <c r="AD13" s="19">
        <f t="shared" si="21"/>
        <v>208061.78</v>
      </c>
      <c r="AE13" s="19">
        <f t="shared" si="21"/>
        <v>0</v>
      </c>
      <c r="AF13" s="19">
        <f t="shared" si="21"/>
        <v>216592.46999999997</v>
      </c>
      <c r="AG13" s="19">
        <f t="shared" si="21"/>
        <v>216592.46999999997</v>
      </c>
      <c r="AH13" s="19">
        <f t="shared" si="21"/>
        <v>0</v>
      </c>
      <c r="AI13" s="19">
        <f t="shared" si="21"/>
        <v>314675.74</v>
      </c>
      <c r="AJ13" s="19">
        <f t="shared" si="21"/>
        <v>314675.74</v>
      </c>
      <c r="AK13" s="19">
        <f t="shared" si="21"/>
        <v>0</v>
      </c>
      <c r="AL13" s="19">
        <f t="shared" si="21"/>
        <v>234804.56</v>
      </c>
      <c r="AM13" s="19">
        <f t="shared" si="21"/>
        <v>234804.56</v>
      </c>
      <c r="AN13" s="19">
        <f t="shared" si="21"/>
        <v>0</v>
      </c>
      <c r="AO13" s="19">
        <f t="shared" si="21"/>
        <v>569002.9500000001</v>
      </c>
      <c r="AP13" s="19">
        <f t="shared" si="21"/>
        <v>569002.9500000001</v>
      </c>
      <c r="AQ13" s="19">
        <f t="shared" si="21"/>
        <v>0</v>
      </c>
      <c r="AR13" s="19">
        <f t="shared" si="21"/>
        <v>257615.16</v>
      </c>
      <c r="AS13" s="19">
        <f t="shared" si="21"/>
        <v>257615.16</v>
      </c>
      <c r="AT13" s="19">
        <f t="shared" si="16"/>
        <v>0</v>
      </c>
      <c r="AU13" s="19">
        <f t="shared" si="10"/>
        <v>2543689.2800000003</v>
      </c>
      <c r="AV13" s="18">
        <f t="shared" si="11"/>
        <v>2543689.2800000003</v>
      </c>
      <c r="AW13" s="19">
        <f aca="true" t="shared" si="22" ref="AW13:BC13">AW14+AW15+AW16+AW17+AW18</f>
        <v>0</v>
      </c>
      <c r="AX13" s="19">
        <f t="shared" si="22"/>
        <v>111470.88</v>
      </c>
      <c r="AY13" s="19">
        <f t="shared" si="22"/>
        <v>111470.88</v>
      </c>
      <c r="AZ13" s="19">
        <f t="shared" si="22"/>
        <v>174073.83</v>
      </c>
      <c r="BA13" s="19">
        <f t="shared" si="22"/>
        <v>16516.93</v>
      </c>
      <c r="BB13" s="19">
        <f t="shared" si="22"/>
        <v>8103.4400000000005</v>
      </c>
      <c r="BC13" s="19">
        <f t="shared" si="22"/>
        <v>14469.17</v>
      </c>
      <c r="BD13" s="20">
        <f t="shared" si="13"/>
        <v>0</v>
      </c>
      <c r="BE13" s="20">
        <f>O13+AU13+AX13+AZ13+BA13+BB13+BC13</f>
        <v>4907272.1</v>
      </c>
      <c r="BF13" s="20">
        <f t="shared" si="15"/>
        <v>4907272.1</v>
      </c>
      <c r="BG13" s="19">
        <f>BG14+BG15+BG16+BG17+BG18</f>
        <v>115585.4</v>
      </c>
      <c r="BH13" s="19">
        <f>BH14+BH15+BH16+BH17+BH18</f>
        <v>0</v>
      </c>
      <c r="BI13" s="21">
        <f t="shared" si="17"/>
        <v>0</v>
      </c>
      <c r="BJ13" s="21">
        <f t="shared" si="18"/>
        <v>5022857.5</v>
      </c>
      <c r="BK13" s="21">
        <f t="shared" si="19"/>
        <v>5022857.5</v>
      </c>
      <c r="BL13" s="30"/>
    </row>
    <row r="14" spans="1:65" ht="12.75">
      <c r="A14" s="3">
        <v>2271</v>
      </c>
      <c r="B14" s="23" t="s">
        <v>45</v>
      </c>
      <c r="C14" s="4">
        <f>'[8]ддз 4'!$T$73</f>
        <v>152252.16</v>
      </c>
      <c r="D14" s="4">
        <f>'[8]ддз 12'!$T$73</f>
        <v>0</v>
      </c>
      <c r="E14" s="4">
        <f>'[8]ддз 18'!$T$73</f>
        <v>0</v>
      </c>
      <c r="F14" s="4">
        <f>'[8]ддз 21'!$T$73</f>
        <v>119203.68</v>
      </c>
      <c r="G14" s="4">
        <f>'[8]ддз 24'!$T$73</f>
        <v>40027.2</v>
      </c>
      <c r="H14" s="4">
        <f>'[8]ддз 28'!$T$73</f>
        <v>75411.84</v>
      </c>
      <c r="I14" s="4">
        <f>'[8]ддз 29'!$T$73</f>
        <v>116555.04</v>
      </c>
      <c r="J14" s="4">
        <f>'[8]ддз 30'!$T$73</f>
        <v>0</v>
      </c>
      <c r="K14" s="4">
        <f>'[8]ддз 32'!$T$73</f>
        <v>0</v>
      </c>
      <c r="L14" s="4">
        <f>'[8]ддз 33'!$T$73</f>
        <v>137461.44</v>
      </c>
      <c r="M14" s="4">
        <f>'[8]ддз 34'!$T$73</f>
        <v>173039.52</v>
      </c>
      <c r="N14" s="4">
        <f>'[8]ддз 35'!$T$73</f>
        <v>194184</v>
      </c>
      <c r="O14" s="9">
        <f>SUM(C14:N14)</f>
        <v>1008134.88</v>
      </c>
      <c r="P14" s="3"/>
      <c r="Q14" s="4">
        <f>'[8]ліцей'!$T$73</f>
        <v>0</v>
      </c>
      <c r="R14" s="3">
        <f>P14+Q14</f>
        <v>0</v>
      </c>
      <c r="S14" s="3"/>
      <c r="T14" s="4">
        <f>'[8]гімназія'!$T$73</f>
        <v>0</v>
      </c>
      <c r="U14" s="3">
        <f>S14+T14</f>
        <v>0</v>
      </c>
      <c r="V14" s="3"/>
      <c r="W14" s="4">
        <f>'[8]сш 3'!$T$73</f>
        <v>0</v>
      </c>
      <c r="X14" s="4">
        <f>V14+W14</f>
        <v>0</v>
      </c>
      <c r="Y14" s="4"/>
      <c r="Z14" s="4">
        <f>'[8]нвк родина'!$T$73</f>
        <v>0</v>
      </c>
      <c r="AA14" s="3">
        <f>Y14+Z14</f>
        <v>0</v>
      </c>
      <c r="AB14" s="3"/>
      <c r="AC14" s="4">
        <f>'[8]сш 5'!$T$73</f>
        <v>167108.1</v>
      </c>
      <c r="AD14" s="3">
        <f>AB14+AC14</f>
        <v>167108.1</v>
      </c>
      <c r="AE14" s="3"/>
      <c r="AF14" s="4">
        <f>'[8]нвк перспектива'!$T$73</f>
        <v>208200.96</v>
      </c>
      <c r="AG14" s="3">
        <f>AE14+AF14</f>
        <v>208200.96</v>
      </c>
      <c r="AH14" s="3"/>
      <c r="AI14" s="4">
        <f>'[8]сш 8'!$T$73</f>
        <v>238572.2</v>
      </c>
      <c r="AJ14" s="3">
        <f>AH14+AI14</f>
        <v>238572.2</v>
      </c>
      <c r="AK14" s="3"/>
      <c r="AL14" s="4">
        <f>'[8]сш 10'!$T$73</f>
        <v>190300.32</v>
      </c>
      <c r="AM14" s="3">
        <f>AK14+AL14</f>
        <v>190300.32</v>
      </c>
      <c r="AN14" s="3"/>
      <c r="AO14" s="4">
        <f>'[8]НВК"Дивосвіт"'!$T$73+'[8]ддз 15'!$T$73+'[8]ддз 20'!$T$73</f>
        <v>52481.76</v>
      </c>
      <c r="AP14" s="3">
        <f>AN14+AO14</f>
        <v>52481.76</v>
      </c>
      <c r="AQ14" s="3"/>
      <c r="AR14" s="4">
        <f>'[8]сш 12'!$T$73</f>
        <v>205831.66</v>
      </c>
      <c r="AS14" s="3">
        <f>AQ14+AR14</f>
        <v>205831.66</v>
      </c>
      <c r="AT14" s="4">
        <f aca="true" t="shared" si="23" ref="AT14:AU17">P14+S14+V14+Y14+AB14+AE14+AH14+AK14+AN14+AQ14</f>
        <v>0</v>
      </c>
      <c r="AU14" s="4">
        <f t="shared" si="23"/>
        <v>1062495</v>
      </c>
      <c r="AV14" s="9">
        <f>AT14+AU14</f>
        <v>1062495</v>
      </c>
      <c r="AW14" s="4"/>
      <c r="AX14" s="4">
        <f>'[8]070304'!$T$73</f>
        <v>86482.56</v>
      </c>
      <c r="AY14" s="3">
        <f>AW14+AX14</f>
        <v>86482.56</v>
      </c>
      <c r="AZ14" s="4">
        <f>'[8]070401'!$T$73</f>
        <v>153150.91999999998</v>
      </c>
      <c r="BA14" s="4">
        <f>'[8]070802'!$T$73</f>
        <v>15504.96</v>
      </c>
      <c r="BB14" s="4">
        <f>'[8]070804'!$T$73</f>
        <v>6606.72</v>
      </c>
      <c r="BC14" s="4">
        <f>'[8]070805'!$T$73</f>
        <v>7350.72</v>
      </c>
      <c r="BD14" s="14">
        <f>AT14+AW14</f>
        <v>0</v>
      </c>
      <c r="BE14" s="14">
        <f>O14+AU14+AX14+AZ14+BA14+BB14+BC14</f>
        <v>2339725.7600000002</v>
      </c>
      <c r="BF14" s="14">
        <f>BE14+BD14</f>
        <v>2339725.7600000002</v>
      </c>
      <c r="BG14" s="4">
        <f>'[8]130107'!$T$73</f>
        <v>84220.8</v>
      </c>
      <c r="BH14" s="3"/>
      <c r="BI14" s="17">
        <f>BD14</f>
        <v>0</v>
      </c>
      <c r="BJ14" s="17">
        <f>BE14+BG14+BH14</f>
        <v>2423946.56</v>
      </c>
      <c r="BK14" s="17">
        <f>BI14+BJ14</f>
        <v>2423946.56</v>
      </c>
      <c r="BL14" s="29">
        <f>BK14-'[8]130107'!$T$73-'[8]свод'!$T$73</f>
        <v>0</v>
      </c>
      <c r="BM14" s="10"/>
    </row>
    <row r="15" spans="1:65" ht="16.5" customHeight="1">
      <c r="A15" s="3">
        <v>2272</v>
      </c>
      <c r="B15" s="23" t="s">
        <v>46</v>
      </c>
      <c r="C15" s="4">
        <f>'[8]ддз 4'!$U$73</f>
        <v>18653.239999999998</v>
      </c>
      <c r="D15" s="4">
        <f>'[8]ддз 12'!$U$73</f>
        <v>836.14</v>
      </c>
      <c r="E15" s="4">
        <f>'[8]ддз 18'!$U$73</f>
        <v>4384.07</v>
      </c>
      <c r="F15" s="4">
        <f>'[8]ддз 21'!$U$73</f>
        <v>8656.42</v>
      </c>
      <c r="G15" s="4">
        <f>'[8]ддз 24'!$U$73</f>
        <v>3462.58</v>
      </c>
      <c r="H15" s="4">
        <f>'[8]ддз 28'!$U$73</f>
        <v>4160.68</v>
      </c>
      <c r="I15" s="4">
        <f>'[8]ддз 29'!$U$73</f>
        <v>7092.71</v>
      </c>
      <c r="J15" s="4">
        <f>'[8]ддз 30'!$U$73</f>
        <v>0</v>
      </c>
      <c r="K15" s="4">
        <f>'[8]ддз 32'!$U$73</f>
        <v>13347.68</v>
      </c>
      <c r="L15" s="4">
        <f>'[8]ддз 33'!$U$73</f>
        <v>12928.8</v>
      </c>
      <c r="M15" s="4">
        <f>'[8]ддз 34'!$U$73</f>
        <v>5864.04</v>
      </c>
      <c r="N15" s="4">
        <f>'[8]ддз 35'!$U$73</f>
        <v>11002.05</v>
      </c>
      <c r="O15" s="9">
        <f>SUM(C15:N15)</f>
        <v>90388.40999999999</v>
      </c>
      <c r="P15" s="3"/>
      <c r="Q15" s="4">
        <f>'[8]ліцей'!$U$73</f>
        <v>5864.04</v>
      </c>
      <c r="R15" s="3">
        <f>P15+Q15</f>
        <v>5864.04</v>
      </c>
      <c r="S15" s="3"/>
      <c r="T15" s="4">
        <f>'[8]гімназія'!$U$73</f>
        <v>5417.26</v>
      </c>
      <c r="U15" s="3">
        <f>S15+U15</f>
        <v>0</v>
      </c>
      <c r="V15" s="3"/>
      <c r="W15" s="4">
        <f>'[8]сш 3'!$U$73</f>
        <v>0</v>
      </c>
      <c r="X15" s="4">
        <f>V15+W15</f>
        <v>0</v>
      </c>
      <c r="Y15" s="4"/>
      <c r="Z15" s="4">
        <f>'[8]нвк родина'!$U$73</f>
        <v>1154.67</v>
      </c>
      <c r="AA15" s="3">
        <f>Y15+Z15</f>
        <v>1154.67</v>
      </c>
      <c r="AB15" s="3"/>
      <c r="AC15" s="4">
        <f>'[8]сш 5'!$U$73</f>
        <v>7623.46</v>
      </c>
      <c r="AD15" s="3">
        <f>AB15+AC15</f>
        <v>7623.46</v>
      </c>
      <c r="AE15" s="3"/>
      <c r="AF15" s="4">
        <f>'[8]нвк перспектива'!$U$73</f>
        <v>1898.83</v>
      </c>
      <c r="AG15" s="3">
        <f>AE15+AF15</f>
        <v>1898.83</v>
      </c>
      <c r="AH15" s="3"/>
      <c r="AI15" s="4">
        <f>'[8]сш 8'!$U$73</f>
        <v>8273.34</v>
      </c>
      <c r="AJ15" s="3">
        <f>AH15+AI15</f>
        <v>8273.34</v>
      </c>
      <c r="AK15" s="3"/>
      <c r="AL15" s="4">
        <f>'[8]сш 10'!$U$73</f>
        <v>6171.22</v>
      </c>
      <c r="AM15" s="3">
        <f>AK15+AL15</f>
        <v>6171.22</v>
      </c>
      <c r="AN15" s="3"/>
      <c r="AO15" s="4">
        <f>'[8]ддз 20'!$U$73+'[8]ддз 15'!$U$73+'[8]НВК"Дивосвіт"'!$U$73</f>
        <v>9187</v>
      </c>
      <c r="AP15" s="3">
        <f>AN15+AO15</f>
        <v>9187</v>
      </c>
      <c r="AQ15" s="3"/>
      <c r="AR15" s="4">
        <f>'[8]сш 12'!$U$73</f>
        <v>6255</v>
      </c>
      <c r="AS15" s="3">
        <f>AQ15+AR15</f>
        <v>6255</v>
      </c>
      <c r="AT15" s="4">
        <f t="shared" si="23"/>
        <v>0</v>
      </c>
      <c r="AU15" s="4">
        <f t="shared" si="23"/>
        <v>51844.82</v>
      </c>
      <c r="AV15" s="9">
        <f>AT15+AU15</f>
        <v>51844.82</v>
      </c>
      <c r="AW15" s="4"/>
      <c r="AX15" s="4">
        <f>'[8]070304'!$U$73</f>
        <v>2261.86</v>
      </c>
      <c r="AY15" s="3">
        <f>AW15+AX15</f>
        <v>2261.86</v>
      </c>
      <c r="AZ15" s="4">
        <f>'[8]070401'!$U$73</f>
        <v>2150.17</v>
      </c>
      <c r="BA15" s="4">
        <f>'[8]070802'!$U$73</f>
        <v>27.92</v>
      </c>
      <c r="BB15" s="4">
        <f>'[8]070804'!$U$73</f>
        <v>55.84</v>
      </c>
      <c r="BC15" s="4">
        <f>'[8]070805'!$U$73</f>
        <v>27.92</v>
      </c>
      <c r="BD15" s="14">
        <f>AT15+AW15</f>
        <v>0</v>
      </c>
      <c r="BE15" s="14">
        <f>O15+AU15+AX15+AZ15+BA15+BB15+BC15</f>
        <v>146756.94</v>
      </c>
      <c r="BF15" s="14">
        <f>BE15+BD15</f>
        <v>146756.94</v>
      </c>
      <c r="BG15" s="4">
        <f>'[8]130107'!$U$73</f>
        <v>2736.5299999999997</v>
      </c>
      <c r="BH15" s="3"/>
      <c r="BI15" s="17">
        <f>BD15</f>
        <v>0</v>
      </c>
      <c r="BJ15" s="17">
        <f>BE15+BG15+BH15</f>
        <v>149493.47</v>
      </c>
      <c r="BK15" s="17">
        <f>BI15+BJ15</f>
        <v>149493.47</v>
      </c>
      <c r="BL15" s="29">
        <f>BK15-'[8]130107'!$U$73-'[8]свод'!$U$73</f>
        <v>0</v>
      </c>
      <c r="BM15" s="10"/>
    </row>
    <row r="16" spans="1:65" ht="12.75">
      <c r="A16" s="3">
        <v>2273</v>
      </c>
      <c r="B16" s="23" t="s">
        <v>47</v>
      </c>
      <c r="C16" s="4">
        <f>'[8]ддз 4'!$V$73</f>
        <v>74625.34</v>
      </c>
      <c r="D16" s="4">
        <f>'[8]ддз 12'!$V$73</f>
        <v>122211.98</v>
      </c>
      <c r="E16" s="4">
        <f>'[8]ддз 18'!$V$73</f>
        <v>21209.19</v>
      </c>
      <c r="F16" s="4">
        <f>'[8]ддз 21'!$V$73</f>
        <v>66050.27</v>
      </c>
      <c r="G16" s="4">
        <f>'[8]ддз 24'!$V$73</f>
        <v>18044.190000000002</v>
      </c>
      <c r="H16" s="4">
        <f>'[8]ддз 28'!$V$73</f>
        <v>17069.11</v>
      </c>
      <c r="I16" s="4">
        <f>'[8]ддз 29'!$V$73</f>
        <v>38116.89</v>
      </c>
      <c r="J16" s="4">
        <f>'[8]ддз 30'!$V$73</f>
        <v>53837.409999999996</v>
      </c>
      <c r="K16" s="4">
        <f>'[8]ддз 32'!$V$73</f>
        <v>36576.77</v>
      </c>
      <c r="L16" s="4">
        <f>'[8]ддз 33'!$V$73</f>
        <v>70070.75</v>
      </c>
      <c r="M16" s="4">
        <f>'[8]ддз 34'!$V$73</f>
        <v>43713.96</v>
      </c>
      <c r="N16" s="4">
        <f>'[8]ддз 35'!$V$73</f>
        <v>67252.48</v>
      </c>
      <c r="O16" s="9">
        <f>SUM(C16:N16)</f>
        <v>628778.34</v>
      </c>
      <c r="P16" s="3"/>
      <c r="Q16" s="4">
        <f>'[8]ліцей'!$V$73</f>
        <v>32264.420000000002</v>
      </c>
      <c r="R16" s="3">
        <f>P16+Q16</f>
        <v>32264.420000000002</v>
      </c>
      <c r="S16" s="3"/>
      <c r="T16" s="4">
        <f>'[8]гімназія'!$V$73</f>
        <v>36848.119999999995</v>
      </c>
      <c r="U16" s="3">
        <f>S16+V16</f>
        <v>0</v>
      </c>
      <c r="V16" s="3"/>
      <c r="W16" s="4">
        <f>'[8]сш 3'!$V$73</f>
        <v>64544.56999999999</v>
      </c>
      <c r="X16" s="3">
        <f>V16+W16</f>
        <v>64544.56999999999</v>
      </c>
      <c r="Y16" s="4"/>
      <c r="Z16" s="4">
        <f>'[8]нвк родина'!$V$73</f>
        <v>16262.94</v>
      </c>
      <c r="AA16" s="3">
        <f>Y16+Z16</f>
        <v>16262.94</v>
      </c>
      <c r="AB16" s="3"/>
      <c r="AC16" s="4">
        <f>'[8]сш 5'!$V$73</f>
        <v>33330.22</v>
      </c>
      <c r="AD16" s="3">
        <f>AB16+AC16</f>
        <v>33330.22</v>
      </c>
      <c r="AE16" s="3"/>
      <c r="AF16" s="4">
        <f>'[8]нвк перспектива'!$V$73</f>
        <v>6492.68</v>
      </c>
      <c r="AG16" s="3">
        <f>AE16+AF16</f>
        <v>6492.68</v>
      </c>
      <c r="AH16" s="3"/>
      <c r="AI16" s="4">
        <f>'[8]сш 8'!$V$73</f>
        <v>67830.2</v>
      </c>
      <c r="AJ16" s="3">
        <f>AH16+AI16</f>
        <v>67830.2</v>
      </c>
      <c r="AK16" s="3"/>
      <c r="AL16" s="4">
        <f>'[8]сш 10'!$V$73</f>
        <v>38333.020000000004</v>
      </c>
      <c r="AM16" s="3">
        <f>AK16+AL16</f>
        <v>38333.020000000004</v>
      </c>
      <c r="AN16" s="3"/>
      <c r="AO16" s="4">
        <f>'[8]ддз 20'!$V$73+'[8]ддз 15'!$V$73+'[8]НВК"Дивосвіт"'!$V$73</f>
        <v>270867.67000000004</v>
      </c>
      <c r="AP16" s="3">
        <f>AN16+AO16</f>
        <v>270867.67000000004</v>
      </c>
      <c r="AQ16" s="3"/>
      <c r="AR16" s="4">
        <f>'[8]сш 12'!$V$73</f>
        <v>45528.5</v>
      </c>
      <c r="AS16" s="3">
        <f>AQ16+AR16</f>
        <v>45528.5</v>
      </c>
      <c r="AT16" s="4">
        <f t="shared" si="23"/>
        <v>0</v>
      </c>
      <c r="AU16" s="4">
        <f t="shared" si="23"/>
        <v>612302.3400000001</v>
      </c>
      <c r="AV16" s="9">
        <f>AT16+AU16</f>
        <v>612302.3400000001</v>
      </c>
      <c r="AW16" s="4"/>
      <c r="AX16" s="4">
        <f>'[8]070304'!$V$73</f>
        <v>22726.46</v>
      </c>
      <c r="AY16" s="3">
        <f>AW16+AX16</f>
        <v>22726.46</v>
      </c>
      <c r="AZ16" s="4">
        <f>'[8]070401'!$V$73</f>
        <v>18772.74</v>
      </c>
      <c r="BA16" s="4">
        <f>'[8]070802'!$V$73</f>
        <v>984.05</v>
      </c>
      <c r="BB16" s="4">
        <f>'[8]070804'!$V$73</f>
        <v>1440.88</v>
      </c>
      <c r="BC16" s="4">
        <f>'[8]070805'!$V$73</f>
        <v>1440.88</v>
      </c>
      <c r="BD16" s="14">
        <f>AT16+AW16</f>
        <v>0</v>
      </c>
      <c r="BE16" s="14">
        <f>O16+AV16+AX16+AZ16+BA16+BB16+BC16</f>
        <v>1286445.69</v>
      </c>
      <c r="BF16" s="14">
        <f>BE16+BD16</f>
        <v>1286445.69</v>
      </c>
      <c r="BG16" s="4">
        <f>'[8]130107'!$V$73</f>
        <v>28628.07</v>
      </c>
      <c r="BH16" s="3"/>
      <c r="BI16" s="17">
        <f>BD16</f>
        <v>0</v>
      </c>
      <c r="BJ16" s="17">
        <f>BE16+BG16+BH16</f>
        <v>1315073.76</v>
      </c>
      <c r="BK16" s="17">
        <f>BI16+BJ16</f>
        <v>1315073.76</v>
      </c>
      <c r="BL16" s="29">
        <f>BK16-'[8]130107'!$V$73-'[8]свод'!$V$73</f>
        <v>0</v>
      </c>
      <c r="BM16" s="10"/>
    </row>
    <row r="17" spans="1:65" ht="12.75">
      <c r="A17" s="3">
        <v>2274</v>
      </c>
      <c r="B17" s="23" t="s">
        <v>48</v>
      </c>
      <c r="C17" s="4">
        <f>'[8]ддз 4'!$W$73</f>
        <v>0</v>
      </c>
      <c r="D17" s="4">
        <f>'[8]ддз 12'!$W$73</f>
        <v>0</v>
      </c>
      <c r="E17" s="4">
        <f>'[8]ддз 18'!$W$73</f>
        <v>106650.17</v>
      </c>
      <c r="F17" s="4">
        <f>'[8]ддз 21'!$W$73</f>
        <v>0</v>
      </c>
      <c r="G17" s="4">
        <f>'[8]ддз 24'!$W$73</f>
        <v>0</v>
      </c>
      <c r="H17" s="4">
        <f>'[8]ддз 28'!$W$73</f>
        <v>0</v>
      </c>
      <c r="I17" s="4">
        <f>'[8]ддз 29'!$W$73</f>
        <v>0</v>
      </c>
      <c r="J17" s="4">
        <f>'[8]ддз 30'!$W$73</f>
        <v>0</v>
      </c>
      <c r="K17" s="4">
        <f>'[8]ддз 32'!$W$73</f>
        <v>204996.77</v>
      </c>
      <c r="L17" s="4">
        <f>'[8]ддз 33'!$W$73</f>
        <v>0</v>
      </c>
      <c r="M17" s="4">
        <f>'[8]ддз 34'!$W$73</f>
        <v>0</v>
      </c>
      <c r="N17" s="4">
        <f>'[8]ддз 35'!$W$73</f>
        <v>0</v>
      </c>
      <c r="O17" s="9">
        <f>SUM(C17:N17)</f>
        <v>311646.94</v>
      </c>
      <c r="P17" s="3"/>
      <c r="Q17" s="4">
        <f>'[8]ліцей'!$W$73</f>
        <v>156347.53999999998</v>
      </c>
      <c r="R17" s="3">
        <f>P17+Q17</f>
        <v>156347.53999999998</v>
      </c>
      <c r="S17" s="3"/>
      <c r="T17" s="4">
        <f>'[8]гімназія'!$W$73</f>
        <v>275612.5</v>
      </c>
      <c r="U17" s="3">
        <f>S17+V17</f>
        <v>0</v>
      </c>
      <c r="V17" s="3"/>
      <c r="W17" s="4">
        <f>'[8]сш 3'!$W$73</f>
        <v>0</v>
      </c>
      <c r="X17" s="3">
        <f>V17+W17</f>
        <v>0</v>
      </c>
      <c r="Y17" s="4"/>
      <c r="Z17" s="4">
        <f>'[8]нвк родина'!$W$73</f>
        <v>0</v>
      </c>
      <c r="AA17" s="3">
        <f>Y17+Z17</f>
        <v>0</v>
      </c>
      <c r="AB17" s="3"/>
      <c r="AC17" s="4">
        <f>'[8]сш 5'!$W$73</f>
        <v>0</v>
      </c>
      <c r="AD17" s="3">
        <f>AB17+AC17</f>
        <v>0</v>
      </c>
      <c r="AE17" s="3"/>
      <c r="AF17" s="4">
        <f>'[8]нвк перспектива'!$W$73</f>
        <v>0</v>
      </c>
      <c r="AG17" s="3">
        <f>AE17+AF17</f>
        <v>0</v>
      </c>
      <c r="AH17" s="3"/>
      <c r="AI17" s="4">
        <f>'[8]сш 8'!$W$73</f>
        <v>0</v>
      </c>
      <c r="AJ17" s="3">
        <f>AH17+AI17</f>
        <v>0</v>
      </c>
      <c r="AK17" s="3"/>
      <c r="AL17" s="4">
        <f>'[8]сш 10'!$W$73</f>
        <v>0</v>
      </c>
      <c r="AM17" s="3">
        <f>AK17+AL17</f>
        <v>0</v>
      </c>
      <c r="AN17" s="3"/>
      <c r="AO17" s="4">
        <f>'[8]ддз 20'!$W$73+'[8]ддз 15'!$W$73+'[8]НВК"Дивосвіт"'!$W$73</f>
        <v>236466.52000000002</v>
      </c>
      <c r="AP17" s="3">
        <f>AN17+AO17</f>
        <v>236466.52000000002</v>
      </c>
      <c r="AQ17" s="3"/>
      <c r="AR17" s="4">
        <f>'[8]сш 12'!$W$73</f>
        <v>0</v>
      </c>
      <c r="AS17" s="3">
        <f>AQ17+AR17</f>
        <v>0</v>
      </c>
      <c r="AT17" s="4">
        <f t="shared" si="23"/>
        <v>0</v>
      </c>
      <c r="AU17" s="4">
        <f t="shared" si="23"/>
        <v>668426.56</v>
      </c>
      <c r="AV17" s="9">
        <f>AT17+AU17</f>
        <v>668426.56</v>
      </c>
      <c r="AW17" s="4"/>
      <c r="AX17" s="4">
        <f>'[8]070304'!$W$73</f>
        <v>0</v>
      </c>
      <c r="AY17" s="3">
        <f>AW17+AX17</f>
        <v>0</v>
      </c>
      <c r="AZ17" s="4">
        <f>'[8]070401'!$W$73</f>
        <v>0</v>
      </c>
      <c r="BA17" s="4">
        <f>'[8]070802'!$W$73</f>
        <v>0</v>
      </c>
      <c r="BB17" s="4">
        <f>'[8]070804'!$W$73</f>
        <v>0</v>
      </c>
      <c r="BC17" s="4">
        <f>'[8]070805'!$W$73</f>
        <v>5649.65</v>
      </c>
      <c r="BD17" s="14">
        <f>AT17+AW17</f>
        <v>0</v>
      </c>
      <c r="BE17" s="14">
        <f>O17+AV17+AX17+AZ17+BA17+BB17+BC17</f>
        <v>985723.15</v>
      </c>
      <c r="BF17" s="14">
        <f>BE17+BD17</f>
        <v>985723.15</v>
      </c>
      <c r="BG17" s="4">
        <f>'[8]130107'!$W$73</f>
        <v>0</v>
      </c>
      <c r="BH17" s="3"/>
      <c r="BI17" s="17">
        <f>BD17</f>
        <v>0</v>
      </c>
      <c r="BJ17" s="17">
        <f>BE17+BG17+BH17</f>
        <v>985723.15</v>
      </c>
      <c r="BK17" s="17">
        <f>BI17+BJ17</f>
        <v>985723.15</v>
      </c>
      <c r="BL17" s="29">
        <f>BK17-'[8]130107'!$W$73-'[8]свод'!$W$73</f>
        <v>0</v>
      </c>
      <c r="BM17" s="10"/>
    </row>
    <row r="18" spans="1:65" ht="12.75">
      <c r="A18" s="3">
        <v>2275</v>
      </c>
      <c r="B18" s="25" t="s">
        <v>49</v>
      </c>
      <c r="C18" s="4">
        <f>'[8]ддз 4'!$Y$73</f>
        <v>0</v>
      </c>
      <c r="D18" s="4">
        <f>'[8]ддз 12'!$Y$73</f>
        <v>0</v>
      </c>
      <c r="E18" s="4">
        <f>'[8]ддз 18'!$Y$73</f>
        <v>0</v>
      </c>
      <c r="F18" s="4">
        <f>'[8]ддз 21'!$Y$73</f>
        <v>0</v>
      </c>
      <c r="G18" s="4">
        <f>'[8]ддз 24'!$Y$73</f>
        <v>0</v>
      </c>
      <c r="H18" s="4">
        <f>'[8]ддз 28'!$Y$73</f>
        <v>0</v>
      </c>
      <c r="I18" s="4">
        <f>'[8]ддз 29'!$Y$73</f>
        <v>0</v>
      </c>
      <c r="J18" s="4">
        <f>'[8]ддз 30'!$Y$73</f>
        <v>0</v>
      </c>
      <c r="K18" s="4">
        <f>'[8]ддз 32'!$Y$73</f>
        <v>0</v>
      </c>
      <c r="L18" s="4">
        <f>'[8]ддз 33'!$Y$73</f>
        <v>0</v>
      </c>
      <c r="M18" s="4">
        <f>'[8]ддз 34'!$Y$73</f>
        <v>0</v>
      </c>
      <c r="N18" s="4">
        <f>'[8]ддз 35'!$Y$73</f>
        <v>0</v>
      </c>
      <c r="O18" s="9">
        <f>SUM(C18:N18)</f>
        <v>0</v>
      </c>
      <c r="P18" s="3"/>
      <c r="Q18" s="4">
        <f>'[8]гімназія'!$Y$73</f>
        <v>0</v>
      </c>
      <c r="R18" s="3">
        <f>P18+Q18</f>
        <v>0</v>
      </c>
      <c r="S18" s="3"/>
      <c r="T18" s="4">
        <f>'[8]гімназія'!$Y$73</f>
        <v>0</v>
      </c>
      <c r="U18" s="3">
        <f>S18+V18</f>
        <v>0</v>
      </c>
      <c r="V18" s="3"/>
      <c r="W18" s="4">
        <f>'[8]сш 3'!$Y$73</f>
        <v>0</v>
      </c>
      <c r="X18" s="3">
        <f>V18+W18</f>
        <v>0</v>
      </c>
      <c r="Y18" s="4"/>
      <c r="Z18" s="4">
        <f>'[8]нвк родина'!$Y$73</f>
        <v>148620.56</v>
      </c>
      <c r="AA18" s="3">
        <f>Y18+Z18</f>
        <v>148620.56</v>
      </c>
      <c r="AB18" s="3"/>
      <c r="AC18" s="4">
        <f>'[8]сш 5'!$Y$73</f>
        <v>0</v>
      </c>
      <c r="AD18" s="3">
        <f>AB18+AC18</f>
        <v>0</v>
      </c>
      <c r="AE18" s="3"/>
      <c r="AF18" s="4">
        <f>'[8]нвк перспектива'!$Y$73</f>
        <v>0</v>
      </c>
      <c r="AG18" s="3">
        <f>AE18+AF18</f>
        <v>0</v>
      </c>
      <c r="AH18" s="3"/>
      <c r="AI18" s="4">
        <f>'[8]сш 8'!$Y$73</f>
        <v>0</v>
      </c>
      <c r="AJ18" s="3">
        <f>AH18+AI18</f>
        <v>0</v>
      </c>
      <c r="AK18" s="3"/>
      <c r="AL18" s="4">
        <f>'[8]сш 10'!$Y$73</f>
        <v>0</v>
      </c>
      <c r="AM18" s="3">
        <f>AK18+AL18</f>
        <v>0</v>
      </c>
      <c r="AN18" s="3"/>
      <c r="AO18" s="4">
        <v>0</v>
      </c>
      <c r="AP18" s="3">
        <f>AN18+AO18</f>
        <v>0</v>
      </c>
      <c r="AQ18" s="3"/>
      <c r="AR18" s="4">
        <f>'[8]сш 12'!$Y$73</f>
        <v>0</v>
      </c>
      <c r="AS18" s="3">
        <f>AQ18+AR18</f>
        <v>0</v>
      </c>
      <c r="AT18" s="4">
        <f>P18+S18+V18+Y18+AB18+AE18+AH18+AK18+AN18+AQ18</f>
        <v>0</v>
      </c>
      <c r="AU18" s="4">
        <f>Q18+T18+W18+Z18+AC18+AF18+AI18+AL18+AO18+AR18</f>
        <v>148620.56</v>
      </c>
      <c r="AV18" s="9">
        <f>AT18+AU18</f>
        <v>148620.56</v>
      </c>
      <c r="AW18" s="4"/>
      <c r="AX18" s="4">
        <f>'[8]070304'!$Y$73</f>
        <v>0</v>
      </c>
      <c r="AY18" s="3">
        <f>AW18+AX18</f>
        <v>0</v>
      </c>
      <c r="AZ18" s="4">
        <f>'[8]070401'!$Y$73</f>
        <v>0</v>
      </c>
      <c r="BA18" s="4">
        <f>'[8]070802'!$Y$73</f>
        <v>0</v>
      </c>
      <c r="BB18" s="4">
        <f>'[8]070804'!$Y$73</f>
        <v>0</v>
      </c>
      <c r="BC18" s="4">
        <f>'[8]070805'!$Y$73</f>
        <v>0</v>
      </c>
      <c r="BD18" s="14">
        <f>AT18+AW18</f>
        <v>0</v>
      </c>
      <c r="BE18" s="14">
        <f>O18+AV18+AX18+AZ18+BA18+BB18+BC18</f>
        <v>148620.56</v>
      </c>
      <c r="BF18" s="14">
        <f>BE18+BD18</f>
        <v>148620.56</v>
      </c>
      <c r="BG18" s="4">
        <f>'[8]130107'!$Y$73</f>
        <v>0</v>
      </c>
      <c r="BH18" s="3"/>
      <c r="BI18" s="17">
        <f>BD18</f>
        <v>0</v>
      </c>
      <c r="BJ18" s="17">
        <f>BE18+BG18+BH18</f>
        <v>148620.56</v>
      </c>
      <c r="BK18" s="17">
        <f>BI18+BJ18</f>
        <v>148620.56</v>
      </c>
      <c r="BL18" s="29">
        <f>BK18-'[8]130107'!$Y$73-'[8]свод'!$Y$73</f>
        <v>0</v>
      </c>
      <c r="BM18" s="10"/>
    </row>
    <row r="19" spans="1:65" s="27" customFormat="1" ht="12.75">
      <c r="A19" s="31"/>
      <c r="B19" s="2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9">
        <f>O7-'[7]070101'!$C$23</f>
        <v>0</v>
      </c>
      <c r="P19" s="31"/>
      <c r="Q19" s="32"/>
      <c r="R19" s="31"/>
      <c r="S19" s="31"/>
      <c r="T19" s="32"/>
      <c r="U19" s="31"/>
      <c r="V19" s="31"/>
      <c r="W19" s="32"/>
      <c r="X19" s="31"/>
      <c r="Y19" s="31"/>
      <c r="Z19" s="32"/>
      <c r="AA19" s="31"/>
      <c r="AB19" s="31"/>
      <c r="AC19" s="32"/>
      <c r="AD19" s="31"/>
      <c r="AE19" s="31"/>
      <c r="AF19" s="32"/>
      <c r="AG19" s="31"/>
      <c r="AH19" s="31"/>
      <c r="AI19" s="32"/>
      <c r="AJ19" s="31"/>
      <c r="AK19" s="31"/>
      <c r="AL19" s="32"/>
      <c r="AM19" s="31"/>
      <c r="AN19" s="31"/>
      <c r="AO19" s="32"/>
      <c r="AP19" s="31"/>
      <c r="AQ19" s="31"/>
      <c r="AR19" s="32"/>
      <c r="AS19" s="31"/>
      <c r="AT19" s="32"/>
      <c r="AU19" s="32"/>
      <c r="AV19" s="32">
        <f>AV16-'[8]070201'!$V$73</f>
        <v>0</v>
      </c>
      <c r="AW19" s="32"/>
      <c r="AX19" s="32"/>
      <c r="AY19" s="32"/>
      <c r="AZ19" s="32"/>
      <c r="BA19" s="32">
        <f>BA6-'[1]070802'!$C$23</f>
        <v>102904.42000000003</v>
      </c>
      <c r="BB19" s="32">
        <f>BB6-'[1]070804'!$C$23</f>
        <v>109522.44000000002</v>
      </c>
      <c r="BC19" s="32">
        <f>BC6-'[1]070805'!$C$23</f>
        <v>61746.35999999999</v>
      </c>
      <c r="BD19" s="32"/>
      <c r="BE19" s="32"/>
      <c r="BF19" s="32"/>
      <c r="BG19" s="32">
        <f>BG6-'[1]130107'!$C$23</f>
        <v>166187.39</v>
      </c>
      <c r="BH19" s="32">
        <f>BH6-'[1]010116'!$C$23</f>
        <v>23903.600000000002</v>
      </c>
      <c r="BI19" s="32"/>
      <c r="BJ19" s="32"/>
      <c r="BK19" s="32"/>
      <c r="BL19" s="29"/>
      <c r="BM19" s="29"/>
    </row>
    <row r="20" spans="1:63" ht="12.75">
      <c r="A20" s="3"/>
      <c r="B20" s="24" t="s">
        <v>51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9">
        <f t="shared" si="1"/>
        <v>0</v>
      </c>
      <c r="P20" s="3"/>
      <c r="Q20" s="3"/>
      <c r="R20" s="3">
        <f t="shared" si="2"/>
        <v>0</v>
      </c>
      <c r="S20" s="3"/>
      <c r="T20" s="3"/>
      <c r="U20" s="3">
        <f t="shared" si="3"/>
        <v>0</v>
      </c>
      <c r="V20" s="3"/>
      <c r="W20" s="3"/>
      <c r="X20" s="3">
        <f aca="true" t="shared" si="24" ref="X20:X26">V20+W20</f>
        <v>0</v>
      </c>
      <c r="Y20" s="3"/>
      <c r="Z20" s="3"/>
      <c r="AA20" s="3">
        <f t="shared" si="4"/>
        <v>0</v>
      </c>
      <c r="AB20" s="3"/>
      <c r="AC20" s="3"/>
      <c r="AD20" s="3">
        <f t="shared" si="5"/>
        <v>0</v>
      </c>
      <c r="AE20" s="3"/>
      <c r="AF20" s="3"/>
      <c r="AG20" s="3">
        <f t="shared" si="6"/>
        <v>0</v>
      </c>
      <c r="AH20" s="3"/>
      <c r="AI20" s="3"/>
      <c r="AJ20" s="3">
        <f>AH20+AI20</f>
        <v>0</v>
      </c>
      <c r="AK20" s="3"/>
      <c r="AL20" s="3"/>
      <c r="AM20" s="3">
        <f t="shared" si="7"/>
        <v>0</v>
      </c>
      <c r="AN20" s="3"/>
      <c r="AO20" s="3"/>
      <c r="AP20" s="3">
        <f t="shared" si="8"/>
        <v>0</v>
      </c>
      <c r="AQ20" s="3"/>
      <c r="AR20" s="3"/>
      <c r="AS20" s="3">
        <f t="shared" si="9"/>
        <v>0</v>
      </c>
      <c r="AT20" s="4">
        <f t="shared" si="16"/>
        <v>0</v>
      </c>
      <c r="AU20" s="4">
        <f t="shared" si="10"/>
        <v>0</v>
      </c>
      <c r="AV20" s="9">
        <f t="shared" si="11"/>
        <v>0</v>
      </c>
      <c r="AW20" s="4"/>
      <c r="AX20" s="4"/>
      <c r="AY20" s="3">
        <f t="shared" si="12"/>
        <v>0</v>
      </c>
      <c r="AZ20" s="3"/>
      <c r="BA20" s="3"/>
      <c r="BB20" s="3"/>
      <c r="BC20" s="3"/>
      <c r="BD20" s="14">
        <f t="shared" si="13"/>
        <v>0</v>
      </c>
      <c r="BE20" s="14">
        <f t="shared" si="14"/>
        <v>0</v>
      </c>
      <c r="BF20" s="14">
        <f t="shared" si="15"/>
        <v>0</v>
      </c>
      <c r="BG20" s="3"/>
      <c r="BH20" s="3"/>
      <c r="BI20" s="17">
        <f aca="true" t="shared" si="25" ref="BI20:BI66">BD20</f>
        <v>0</v>
      </c>
      <c r="BJ20" s="17">
        <f aca="true" t="shared" si="26" ref="BJ20:BJ66">BE20+BG20+BH20</f>
        <v>0</v>
      </c>
      <c r="BK20" s="17">
        <f aca="true" t="shared" si="27" ref="BK20:BK66">BI20+BJ20</f>
        <v>0</v>
      </c>
    </row>
    <row r="21" spans="1:63" ht="12.75">
      <c r="A21" s="3">
        <v>3132</v>
      </c>
      <c r="B21" s="23" t="s">
        <v>50</v>
      </c>
      <c r="C21" s="4"/>
      <c r="D21" s="3"/>
      <c r="E21" s="3"/>
      <c r="F21" s="3"/>
      <c r="G21" s="3"/>
      <c r="H21" s="4"/>
      <c r="I21" s="3"/>
      <c r="J21" s="4"/>
      <c r="K21" s="4"/>
      <c r="L21" s="4"/>
      <c r="M21" s="3"/>
      <c r="N21" s="3"/>
      <c r="O21" s="9"/>
      <c r="P21" s="3"/>
      <c r="Q21" s="4"/>
      <c r="R21" s="3"/>
      <c r="S21" s="3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4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4"/>
      <c r="AU21" s="4"/>
      <c r="AV21" s="9"/>
      <c r="AW21" s="4"/>
      <c r="AX21" s="4"/>
      <c r="AY21" s="3"/>
      <c r="AZ21" s="3"/>
      <c r="BA21" s="3"/>
      <c r="BB21" s="3"/>
      <c r="BC21" s="3"/>
      <c r="BD21" s="14"/>
      <c r="BE21" s="14"/>
      <c r="BF21" s="14"/>
      <c r="BG21" s="4"/>
      <c r="BH21" s="3"/>
      <c r="BI21" s="17"/>
      <c r="BJ21" s="17"/>
      <c r="BK21" s="17"/>
    </row>
    <row r="22" spans="1:6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f t="shared" si="1"/>
        <v>0</v>
      </c>
      <c r="P22" s="3"/>
      <c r="Q22" s="3"/>
      <c r="R22" s="3">
        <f t="shared" si="2"/>
        <v>0</v>
      </c>
      <c r="S22" s="3"/>
      <c r="T22" s="3"/>
      <c r="U22" s="3">
        <f t="shared" si="3"/>
        <v>0</v>
      </c>
      <c r="V22" s="3"/>
      <c r="W22" s="3"/>
      <c r="X22" s="3">
        <f t="shared" si="24"/>
        <v>0</v>
      </c>
      <c r="Y22" s="3"/>
      <c r="Z22" s="3"/>
      <c r="AA22" s="3">
        <f t="shared" si="4"/>
        <v>0</v>
      </c>
      <c r="AB22" s="3"/>
      <c r="AC22" s="3"/>
      <c r="AD22" s="3">
        <f t="shared" si="5"/>
        <v>0</v>
      </c>
      <c r="AE22" s="3"/>
      <c r="AF22" s="3"/>
      <c r="AG22" s="3">
        <f t="shared" si="6"/>
        <v>0</v>
      </c>
      <c r="AH22" s="3"/>
      <c r="AI22" s="3"/>
      <c r="AJ22" s="3">
        <f>AH22+AI22</f>
        <v>0</v>
      </c>
      <c r="AK22" s="3"/>
      <c r="AL22" s="3"/>
      <c r="AM22" s="3">
        <f t="shared" si="7"/>
        <v>0</v>
      </c>
      <c r="AN22" s="3"/>
      <c r="AO22" s="3"/>
      <c r="AP22" s="3">
        <f t="shared" si="8"/>
        <v>0</v>
      </c>
      <c r="AQ22" s="3"/>
      <c r="AR22" s="3"/>
      <c r="AS22" s="3">
        <f t="shared" si="9"/>
        <v>0</v>
      </c>
      <c r="AT22" s="4">
        <f t="shared" si="16"/>
        <v>0</v>
      </c>
      <c r="AU22" s="4">
        <f t="shared" si="10"/>
        <v>0</v>
      </c>
      <c r="AV22" s="9">
        <f t="shared" si="11"/>
        <v>0</v>
      </c>
      <c r="AW22" s="4"/>
      <c r="AX22" s="4"/>
      <c r="AY22" s="3">
        <f t="shared" si="12"/>
        <v>0</v>
      </c>
      <c r="AZ22" s="3"/>
      <c r="BA22" s="3"/>
      <c r="BB22" s="3"/>
      <c r="BC22" s="3"/>
      <c r="BD22" s="14">
        <f t="shared" si="13"/>
        <v>0</v>
      </c>
      <c r="BE22" s="14">
        <f t="shared" si="14"/>
        <v>0</v>
      </c>
      <c r="BF22" s="14">
        <f t="shared" si="15"/>
        <v>0</v>
      </c>
      <c r="BG22" s="3"/>
      <c r="BH22" s="3"/>
      <c r="BI22" s="17">
        <f t="shared" si="25"/>
        <v>0</v>
      </c>
      <c r="BJ22" s="17">
        <f t="shared" si="26"/>
        <v>0</v>
      </c>
      <c r="BK22" s="17">
        <f t="shared" si="27"/>
        <v>0</v>
      </c>
    </row>
    <row r="23" spans="1:65" ht="36">
      <c r="A23" s="3">
        <v>2230</v>
      </c>
      <c r="B23" s="26" t="s">
        <v>52</v>
      </c>
      <c r="C23" s="4">
        <f>'[11]ддз 4'!$L$73</f>
        <v>24744.09</v>
      </c>
      <c r="D23" s="4">
        <f>'[11]ддз 12'!$L$73</f>
        <v>2760.29</v>
      </c>
      <c r="E23" s="4">
        <f>'[11]ддз 18'!$L$73</f>
        <v>9719.61</v>
      </c>
      <c r="F23" s="4">
        <f>'[11]ддз 21'!$L$73</f>
        <v>17217.41</v>
      </c>
      <c r="G23" s="4">
        <f>'[11]ддз 24'!$L$73</f>
        <v>5697.98</v>
      </c>
      <c r="H23" s="4">
        <f>'[11]ддз 28'!$L$73</f>
        <v>5760.42</v>
      </c>
      <c r="I23" s="4">
        <f>'[11]ддз 29'!$L$73</f>
        <v>11537.980000000001</v>
      </c>
      <c r="J23" s="4">
        <f>'[11]ддз 30'!$L$73</f>
        <v>0</v>
      </c>
      <c r="K23" s="4">
        <f>'[11]ддз 32'!$L$73</f>
        <v>17328.32</v>
      </c>
      <c r="L23" s="4">
        <f>'[11]ддз 33'!$L$73</f>
        <v>22936.57</v>
      </c>
      <c r="M23" s="4">
        <f>'[11]ддз 34'!$L$73</f>
        <v>8228.130000000001</v>
      </c>
      <c r="N23" s="4">
        <f>'[11]ддз 35'!$L$73</f>
        <v>24737.63</v>
      </c>
      <c r="O23" s="9">
        <f>SUM(C23:N23)</f>
        <v>150668.43000000002</v>
      </c>
      <c r="P23" s="3"/>
      <c r="Q23" s="4">
        <f>'[11]ліцей'!$L$73</f>
        <v>31122.699999999997</v>
      </c>
      <c r="R23" s="3">
        <f>P23+Q23</f>
        <v>31122.699999999997</v>
      </c>
      <c r="S23" s="3"/>
      <c r="T23" s="4">
        <f>'[11]гімназія'!$L$73</f>
        <v>54081.479999999996</v>
      </c>
      <c r="U23" s="3">
        <f>S23+T23</f>
        <v>54081.479999999996</v>
      </c>
      <c r="V23" s="3"/>
      <c r="W23" s="4">
        <f>'[11]сш 3'!$L$73</f>
        <v>0</v>
      </c>
      <c r="X23" s="3">
        <f t="shared" si="24"/>
        <v>0</v>
      </c>
      <c r="Y23" s="3"/>
      <c r="Z23" s="4">
        <f>'[11]нвк родина'!$L$73</f>
        <v>16124.060000000001</v>
      </c>
      <c r="AA23" s="3">
        <f>Y23+Z23</f>
        <v>16124.060000000001</v>
      </c>
      <c r="AB23" s="3"/>
      <c r="AC23" s="4">
        <f>'[11]сш 5'!$L$73</f>
        <v>23519.73</v>
      </c>
      <c r="AD23" s="3">
        <f>AB23+AC23</f>
        <v>23519.73</v>
      </c>
      <c r="AE23" s="3"/>
      <c r="AF23" s="4">
        <f>'[11]нвк перспектива'!$L$73</f>
        <v>57158.97</v>
      </c>
      <c r="AG23" s="3">
        <f>AE23+AF23</f>
        <v>57158.97</v>
      </c>
      <c r="AH23" s="3"/>
      <c r="AI23" s="4">
        <f>'[11]сш 8'!$L$73</f>
        <v>37808.729999999996</v>
      </c>
      <c r="AJ23" s="3">
        <f>AH23+AI23</f>
        <v>37808.729999999996</v>
      </c>
      <c r="AK23" s="3"/>
      <c r="AL23" s="4">
        <f>'[11]сш 10'!$L$73</f>
        <v>35350.83</v>
      </c>
      <c r="AM23" s="3">
        <f>AK23+AL23</f>
        <v>35350.83</v>
      </c>
      <c r="AN23" s="3"/>
      <c r="AO23" s="4">
        <f>'[11]НВК"Дивосвіт"'!$L$73+'[11]ддз 15'!$L$73+'[11]ддз 20'!$L$73</f>
        <v>103776.47</v>
      </c>
      <c r="AP23" s="3">
        <f>AN23+AO23</f>
        <v>103776.47</v>
      </c>
      <c r="AQ23" s="3"/>
      <c r="AR23" s="4">
        <f>'[11]сш 12'!$L$73</f>
        <v>39408.66</v>
      </c>
      <c r="AS23" s="3">
        <f>AQ23+AR23</f>
        <v>39408.66</v>
      </c>
      <c r="AT23" s="4">
        <f>P23+S23+V23+Y23+AB23+AE23+AH23+AK23+AN23+AQ23</f>
        <v>0</v>
      </c>
      <c r="AU23" s="4">
        <f>Q23+T23+W23+Z23+AC23+AF23+AI23+AL23+AO23+AR23</f>
        <v>398351.63</v>
      </c>
      <c r="AV23" s="9">
        <f>AT23+AU23</f>
        <v>398351.63</v>
      </c>
      <c r="AW23" s="4"/>
      <c r="AX23" s="4">
        <f>'[11]070304'!$L$73</f>
        <v>11824.96</v>
      </c>
      <c r="AY23" s="3">
        <f>AW23+AX23</f>
        <v>11824.96</v>
      </c>
      <c r="AZ23" s="3"/>
      <c r="BA23" s="3"/>
      <c r="BB23" s="3"/>
      <c r="BC23" s="3"/>
      <c r="BD23" s="14">
        <f>AT23+AW23</f>
        <v>0</v>
      </c>
      <c r="BE23" s="14">
        <f>O23+AU23+AX23+AZ23+BA23+BB23+BC23</f>
        <v>560845.02</v>
      </c>
      <c r="BF23" s="14">
        <f>BE23+BD23</f>
        <v>560845.02</v>
      </c>
      <c r="BG23" s="3"/>
      <c r="BH23" s="3"/>
      <c r="BI23" s="17">
        <f t="shared" si="25"/>
        <v>0</v>
      </c>
      <c r="BJ23" s="17">
        <f t="shared" si="26"/>
        <v>560845.02</v>
      </c>
      <c r="BK23" s="17">
        <f t="shared" si="27"/>
        <v>560845.02</v>
      </c>
      <c r="BL23" s="29">
        <f>BK23-'[11]свод'!$L$73</f>
        <v>0</v>
      </c>
      <c r="BM23" s="10"/>
    </row>
    <row r="24" spans="1:6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f t="shared" si="1"/>
        <v>0</v>
      </c>
      <c r="P24" s="3"/>
      <c r="Q24" s="3"/>
      <c r="R24" s="3">
        <f t="shared" si="2"/>
        <v>0</v>
      </c>
      <c r="S24" s="3"/>
      <c r="T24" s="3"/>
      <c r="U24" s="3">
        <f t="shared" si="3"/>
        <v>0</v>
      </c>
      <c r="V24" s="3"/>
      <c r="W24" s="3"/>
      <c r="X24" s="3">
        <f t="shared" si="24"/>
        <v>0</v>
      </c>
      <c r="Y24" s="3"/>
      <c r="Z24" s="3"/>
      <c r="AA24" s="3">
        <f t="shared" si="4"/>
        <v>0</v>
      </c>
      <c r="AB24" s="3"/>
      <c r="AC24" s="3"/>
      <c r="AD24" s="3">
        <f t="shared" si="5"/>
        <v>0</v>
      </c>
      <c r="AE24" s="3"/>
      <c r="AF24" s="3"/>
      <c r="AG24" s="3">
        <f t="shared" si="6"/>
        <v>0</v>
      </c>
      <c r="AH24" s="3"/>
      <c r="AI24" s="3"/>
      <c r="AJ24" s="3"/>
      <c r="AK24" s="3"/>
      <c r="AL24" s="3"/>
      <c r="AM24" s="3">
        <f t="shared" si="7"/>
        <v>0</v>
      </c>
      <c r="AN24" s="3"/>
      <c r="AO24" s="3"/>
      <c r="AP24" s="3">
        <f t="shared" si="8"/>
        <v>0</v>
      </c>
      <c r="AQ24" s="3"/>
      <c r="AR24" s="3"/>
      <c r="AS24" s="3">
        <f t="shared" si="9"/>
        <v>0</v>
      </c>
      <c r="AT24" s="4">
        <f t="shared" si="16"/>
        <v>0</v>
      </c>
      <c r="AU24" s="4">
        <f t="shared" si="10"/>
        <v>0</v>
      </c>
      <c r="AV24" s="9">
        <f t="shared" si="11"/>
        <v>0</v>
      </c>
      <c r="AW24" s="4"/>
      <c r="AX24" s="4"/>
      <c r="AY24" s="3">
        <f t="shared" si="12"/>
        <v>0</v>
      </c>
      <c r="AZ24" s="3"/>
      <c r="BA24" s="3"/>
      <c r="BB24" s="3"/>
      <c r="BC24" s="3"/>
      <c r="BD24" s="14">
        <f t="shared" si="13"/>
        <v>0</v>
      </c>
      <c r="BE24" s="14">
        <f t="shared" si="14"/>
        <v>0</v>
      </c>
      <c r="BF24" s="14">
        <f t="shared" si="15"/>
        <v>0</v>
      </c>
      <c r="BG24" s="3"/>
      <c r="BH24" s="3"/>
      <c r="BI24" s="17">
        <f t="shared" si="25"/>
        <v>0</v>
      </c>
      <c r="BJ24" s="17">
        <f t="shared" si="26"/>
        <v>0</v>
      </c>
      <c r="BK24" s="17">
        <f t="shared" si="27"/>
        <v>0</v>
      </c>
    </row>
    <row r="25" spans="1:6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f t="shared" si="1"/>
        <v>0</v>
      </c>
      <c r="P25" s="3"/>
      <c r="Q25" s="3"/>
      <c r="R25" s="3">
        <f t="shared" si="2"/>
        <v>0</v>
      </c>
      <c r="S25" s="3"/>
      <c r="T25" s="3"/>
      <c r="U25" s="3">
        <f t="shared" si="3"/>
        <v>0</v>
      </c>
      <c r="V25" s="3"/>
      <c r="W25" s="3"/>
      <c r="X25" s="3">
        <f t="shared" si="24"/>
        <v>0</v>
      </c>
      <c r="Y25" s="3"/>
      <c r="Z25" s="3"/>
      <c r="AA25" s="3">
        <f t="shared" si="4"/>
        <v>0</v>
      </c>
      <c r="AB25" s="3"/>
      <c r="AC25" s="3"/>
      <c r="AD25" s="3">
        <f t="shared" si="5"/>
        <v>0</v>
      </c>
      <c r="AE25" s="3"/>
      <c r="AF25" s="3"/>
      <c r="AG25" s="3">
        <f t="shared" si="6"/>
        <v>0</v>
      </c>
      <c r="AH25" s="3"/>
      <c r="AI25" s="3"/>
      <c r="AJ25" s="3"/>
      <c r="AK25" s="3"/>
      <c r="AL25" s="3"/>
      <c r="AM25" s="3">
        <f t="shared" si="7"/>
        <v>0</v>
      </c>
      <c r="AN25" s="3"/>
      <c r="AO25" s="3"/>
      <c r="AP25" s="3">
        <f t="shared" si="8"/>
        <v>0</v>
      </c>
      <c r="AQ25" s="3"/>
      <c r="AR25" s="3"/>
      <c r="AS25" s="3">
        <f t="shared" si="9"/>
        <v>0</v>
      </c>
      <c r="AT25" s="4">
        <f t="shared" si="16"/>
        <v>0</v>
      </c>
      <c r="AU25" s="4">
        <f t="shared" si="10"/>
        <v>0</v>
      </c>
      <c r="AV25" s="9">
        <f t="shared" si="11"/>
        <v>0</v>
      </c>
      <c r="AW25" s="4"/>
      <c r="AX25" s="4"/>
      <c r="AY25" s="3">
        <f t="shared" si="12"/>
        <v>0</v>
      </c>
      <c r="AZ25" s="3"/>
      <c r="BA25" s="3"/>
      <c r="BB25" s="3"/>
      <c r="BC25" s="3"/>
      <c r="BD25" s="14">
        <f t="shared" si="13"/>
        <v>0</v>
      </c>
      <c r="BE25" s="14">
        <f t="shared" si="14"/>
        <v>0</v>
      </c>
      <c r="BF25" s="14">
        <f t="shared" si="15"/>
        <v>0</v>
      </c>
      <c r="BG25" s="3"/>
      <c r="BH25" s="3"/>
      <c r="BI25" s="17">
        <f t="shared" si="25"/>
        <v>0</v>
      </c>
      <c r="BJ25" s="17">
        <f t="shared" si="26"/>
        <v>0</v>
      </c>
      <c r="BK25" s="17">
        <f t="shared" si="27"/>
        <v>0</v>
      </c>
    </row>
    <row r="26" spans="1:6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f t="shared" si="1"/>
        <v>0</v>
      </c>
      <c r="P26" s="3"/>
      <c r="Q26" s="3"/>
      <c r="R26" s="3">
        <f t="shared" si="2"/>
        <v>0</v>
      </c>
      <c r="S26" s="3"/>
      <c r="T26" s="3"/>
      <c r="U26" s="3">
        <f t="shared" si="3"/>
        <v>0</v>
      </c>
      <c r="V26" s="3"/>
      <c r="W26" s="3"/>
      <c r="X26" s="3">
        <f t="shared" si="24"/>
        <v>0</v>
      </c>
      <c r="Y26" s="3"/>
      <c r="Z26" s="3"/>
      <c r="AA26" s="3">
        <f t="shared" si="4"/>
        <v>0</v>
      </c>
      <c r="AB26" s="3"/>
      <c r="AC26" s="3"/>
      <c r="AD26" s="3">
        <f t="shared" si="5"/>
        <v>0</v>
      </c>
      <c r="AE26" s="3"/>
      <c r="AF26" s="3"/>
      <c r="AG26" s="3">
        <f t="shared" si="6"/>
        <v>0</v>
      </c>
      <c r="AH26" s="3"/>
      <c r="AI26" s="3"/>
      <c r="AJ26" s="3"/>
      <c r="AK26" s="3"/>
      <c r="AL26" s="3"/>
      <c r="AM26" s="3">
        <f t="shared" si="7"/>
        <v>0</v>
      </c>
      <c r="AN26" s="3"/>
      <c r="AO26" s="3"/>
      <c r="AP26" s="3">
        <f t="shared" si="8"/>
        <v>0</v>
      </c>
      <c r="AQ26" s="3"/>
      <c r="AR26" s="3"/>
      <c r="AS26" s="3">
        <f t="shared" si="9"/>
        <v>0</v>
      </c>
      <c r="AT26" s="4">
        <f t="shared" si="16"/>
        <v>0</v>
      </c>
      <c r="AU26" s="4">
        <f t="shared" si="10"/>
        <v>0</v>
      </c>
      <c r="AV26" s="9">
        <f t="shared" si="11"/>
        <v>0</v>
      </c>
      <c r="AW26" s="4"/>
      <c r="AX26" s="4"/>
      <c r="AY26" s="3">
        <f t="shared" si="12"/>
        <v>0</v>
      </c>
      <c r="AZ26" s="3"/>
      <c r="BA26" s="3"/>
      <c r="BB26" s="3"/>
      <c r="BC26" s="3"/>
      <c r="BD26" s="14">
        <f t="shared" si="13"/>
        <v>0</v>
      </c>
      <c r="BE26" s="14">
        <f t="shared" si="14"/>
        <v>0</v>
      </c>
      <c r="BF26" s="14">
        <f t="shared" si="15"/>
        <v>0</v>
      </c>
      <c r="BG26" s="3"/>
      <c r="BH26" s="3"/>
      <c r="BI26" s="17">
        <f t="shared" si="25"/>
        <v>0</v>
      </c>
      <c r="BJ26" s="17">
        <f t="shared" si="26"/>
        <v>0</v>
      </c>
      <c r="BK26" s="17">
        <f t="shared" si="27"/>
        <v>0</v>
      </c>
    </row>
    <row r="27" spans="1:6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4">
        <f t="shared" si="16"/>
        <v>0</v>
      </c>
      <c r="AU27" s="4">
        <f t="shared" si="10"/>
        <v>0</v>
      </c>
      <c r="AV27" s="9">
        <f t="shared" si="11"/>
        <v>0</v>
      </c>
      <c r="AW27" s="4"/>
      <c r="AX27" s="4"/>
      <c r="AY27" s="3">
        <f t="shared" si="12"/>
        <v>0</v>
      </c>
      <c r="AZ27" s="3"/>
      <c r="BA27" s="3"/>
      <c r="BB27" s="3"/>
      <c r="BC27" s="3"/>
      <c r="BD27" s="14">
        <f t="shared" si="13"/>
        <v>0</v>
      </c>
      <c r="BE27" s="14">
        <f t="shared" si="14"/>
        <v>0</v>
      </c>
      <c r="BF27" s="14">
        <f t="shared" si="15"/>
        <v>0</v>
      </c>
      <c r="BG27" s="3"/>
      <c r="BH27" s="3"/>
      <c r="BI27" s="17">
        <f t="shared" si="25"/>
        <v>0</v>
      </c>
      <c r="BJ27" s="17">
        <f t="shared" si="26"/>
        <v>0</v>
      </c>
      <c r="BK27" s="17">
        <f t="shared" si="27"/>
        <v>0</v>
      </c>
    </row>
    <row r="28" spans="1:6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8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4">
        <f t="shared" si="16"/>
        <v>0</v>
      </c>
      <c r="AU28" s="4">
        <f t="shared" si="10"/>
        <v>0</v>
      </c>
      <c r="AV28" s="9">
        <f t="shared" si="11"/>
        <v>0</v>
      </c>
      <c r="AW28" s="4"/>
      <c r="AX28" s="4"/>
      <c r="AY28" s="3">
        <f t="shared" si="12"/>
        <v>0</v>
      </c>
      <c r="AZ28" s="3"/>
      <c r="BA28" s="3"/>
      <c r="BB28" s="3"/>
      <c r="BC28" s="3"/>
      <c r="BD28" s="14">
        <f t="shared" si="13"/>
        <v>0</v>
      </c>
      <c r="BE28" s="14">
        <f t="shared" si="14"/>
        <v>0</v>
      </c>
      <c r="BF28" s="14">
        <f t="shared" si="15"/>
        <v>0</v>
      </c>
      <c r="BG28" s="3"/>
      <c r="BH28" s="3"/>
      <c r="BI28" s="17">
        <f t="shared" si="25"/>
        <v>0</v>
      </c>
      <c r="BJ28" s="17">
        <f t="shared" si="26"/>
        <v>0</v>
      </c>
      <c r="BK28" s="17">
        <f t="shared" si="27"/>
        <v>0</v>
      </c>
    </row>
    <row r="29" spans="1:6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8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4">
        <f t="shared" si="16"/>
        <v>0</v>
      </c>
      <c r="AU29" s="4">
        <f t="shared" si="10"/>
        <v>0</v>
      </c>
      <c r="AV29" s="9">
        <f t="shared" si="11"/>
        <v>0</v>
      </c>
      <c r="AW29" s="4"/>
      <c r="AX29" s="4"/>
      <c r="AY29" s="3">
        <f t="shared" si="12"/>
        <v>0</v>
      </c>
      <c r="AZ29" s="3"/>
      <c r="BA29" s="3"/>
      <c r="BB29" s="3"/>
      <c r="BC29" s="3"/>
      <c r="BD29" s="14">
        <f t="shared" si="13"/>
        <v>0</v>
      </c>
      <c r="BE29" s="14">
        <f t="shared" si="14"/>
        <v>0</v>
      </c>
      <c r="BF29" s="14">
        <f t="shared" si="15"/>
        <v>0</v>
      </c>
      <c r="BG29" s="3"/>
      <c r="BH29" s="3"/>
      <c r="BI29" s="17">
        <f t="shared" si="25"/>
        <v>0</v>
      </c>
      <c r="BJ29" s="17">
        <f t="shared" si="26"/>
        <v>0</v>
      </c>
      <c r="BK29" s="17">
        <f t="shared" si="27"/>
        <v>0</v>
      </c>
    </row>
    <row r="30" spans="1:6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">
        <f t="shared" si="16"/>
        <v>0</v>
      </c>
      <c r="AU30" s="4">
        <f t="shared" si="10"/>
        <v>0</v>
      </c>
      <c r="AV30" s="9">
        <f t="shared" si="11"/>
        <v>0</v>
      </c>
      <c r="AW30" s="4"/>
      <c r="AX30" s="4"/>
      <c r="AY30" s="3">
        <f t="shared" si="12"/>
        <v>0</v>
      </c>
      <c r="AZ30" s="3"/>
      <c r="BA30" s="3"/>
      <c r="BB30" s="3"/>
      <c r="BC30" s="3"/>
      <c r="BD30" s="14">
        <f t="shared" si="13"/>
        <v>0</v>
      </c>
      <c r="BE30" s="14">
        <f t="shared" si="14"/>
        <v>0</v>
      </c>
      <c r="BF30" s="14">
        <f t="shared" si="15"/>
        <v>0</v>
      </c>
      <c r="BG30" s="3"/>
      <c r="BH30" s="3"/>
      <c r="BI30" s="17">
        <f t="shared" si="25"/>
        <v>0</v>
      </c>
      <c r="BJ30" s="17">
        <f t="shared" si="26"/>
        <v>0</v>
      </c>
      <c r="BK30" s="17">
        <f t="shared" si="27"/>
        <v>0</v>
      </c>
    </row>
    <row r="31" spans="1:6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4">
        <f t="shared" si="16"/>
        <v>0</v>
      </c>
      <c r="AU31" s="4">
        <f t="shared" si="10"/>
        <v>0</v>
      </c>
      <c r="AV31" s="9">
        <f t="shared" si="11"/>
        <v>0</v>
      </c>
      <c r="AW31" s="4"/>
      <c r="AX31" s="4"/>
      <c r="AY31" s="3">
        <f t="shared" si="12"/>
        <v>0</v>
      </c>
      <c r="AZ31" s="3"/>
      <c r="BA31" s="3"/>
      <c r="BB31" s="3"/>
      <c r="BC31" s="3"/>
      <c r="BD31" s="14">
        <f t="shared" si="13"/>
        <v>0</v>
      </c>
      <c r="BE31" s="14">
        <f t="shared" si="14"/>
        <v>0</v>
      </c>
      <c r="BF31" s="14">
        <f t="shared" si="15"/>
        <v>0</v>
      </c>
      <c r="BG31" s="3"/>
      <c r="BH31" s="3"/>
      <c r="BI31" s="17">
        <f t="shared" si="25"/>
        <v>0</v>
      </c>
      <c r="BJ31" s="17">
        <f t="shared" si="26"/>
        <v>0</v>
      </c>
      <c r="BK31" s="17">
        <f t="shared" si="27"/>
        <v>0</v>
      </c>
    </row>
    <row r="32" spans="1:6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8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">
        <f t="shared" si="16"/>
        <v>0</v>
      </c>
      <c r="AU32" s="4">
        <f t="shared" si="10"/>
        <v>0</v>
      </c>
      <c r="AV32" s="9">
        <f t="shared" si="11"/>
        <v>0</v>
      </c>
      <c r="AW32" s="4"/>
      <c r="AX32" s="4"/>
      <c r="AY32" s="3">
        <f t="shared" si="12"/>
        <v>0</v>
      </c>
      <c r="AZ32" s="3"/>
      <c r="BA32" s="3"/>
      <c r="BB32" s="3"/>
      <c r="BC32" s="3"/>
      <c r="BD32" s="14">
        <f t="shared" si="13"/>
        <v>0</v>
      </c>
      <c r="BE32" s="14">
        <f t="shared" si="14"/>
        <v>0</v>
      </c>
      <c r="BF32" s="14">
        <f t="shared" si="15"/>
        <v>0</v>
      </c>
      <c r="BG32" s="3"/>
      <c r="BH32" s="3"/>
      <c r="BI32" s="17">
        <f t="shared" si="25"/>
        <v>0</v>
      </c>
      <c r="BJ32" s="17">
        <f t="shared" si="26"/>
        <v>0</v>
      </c>
      <c r="BK32" s="17">
        <f t="shared" si="27"/>
        <v>0</v>
      </c>
    </row>
    <row r="33" spans="1:6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8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4">
        <f t="shared" si="16"/>
        <v>0</v>
      </c>
      <c r="AU33" s="4">
        <f t="shared" si="10"/>
        <v>0</v>
      </c>
      <c r="AV33" s="9">
        <f t="shared" si="11"/>
        <v>0</v>
      </c>
      <c r="AW33" s="4"/>
      <c r="AX33" s="4"/>
      <c r="AY33" s="3">
        <f t="shared" si="12"/>
        <v>0</v>
      </c>
      <c r="AZ33" s="3"/>
      <c r="BA33" s="3"/>
      <c r="BB33" s="3"/>
      <c r="BC33" s="3"/>
      <c r="BD33" s="14">
        <f t="shared" si="13"/>
        <v>0</v>
      </c>
      <c r="BE33" s="14">
        <f t="shared" si="14"/>
        <v>0</v>
      </c>
      <c r="BF33" s="14">
        <f t="shared" si="15"/>
        <v>0</v>
      </c>
      <c r="BG33" s="3"/>
      <c r="BH33" s="3"/>
      <c r="BI33" s="17">
        <f t="shared" si="25"/>
        <v>0</v>
      </c>
      <c r="BJ33" s="17">
        <f t="shared" si="26"/>
        <v>0</v>
      </c>
      <c r="BK33" s="17">
        <f t="shared" si="27"/>
        <v>0</v>
      </c>
    </row>
    <row r="34" spans="1:6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8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4">
        <f t="shared" si="16"/>
        <v>0</v>
      </c>
      <c r="AU34" s="4">
        <f t="shared" si="10"/>
        <v>0</v>
      </c>
      <c r="AV34" s="9">
        <f t="shared" si="11"/>
        <v>0</v>
      </c>
      <c r="AW34" s="4"/>
      <c r="AX34" s="4"/>
      <c r="AY34" s="3">
        <f t="shared" si="12"/>
        <v>0</v>
      </c>
      <c r="AZ34" s="3"/>
      <c r="BA34" s="3"/>
      <c r="BB34" s="3"/>
      <c r="BC34" s="3"/>
      <c r="BD34" s="14">
        <f t="shared" si="13"/>
        <v>0</v>
      </c>
      <c r="BE34" s="14">
        <f t="shared" si="14"/>
        <v>0</v>
      </c>
      <c r="BF34" s="14">
        <f t="shared" si="15"/>
        <v>0</v>
      </c>
      <c r="BG34" s="3"/>
      <c r="BH34" s="3"/>
      <c r="BI34" s="17">
        <f t="shared" si="25"/>
        <v>0</v>
      </c>
      <c r="BJ34" s="17">
        <f t="shared" si="26"/>
        <v>0</v>
      </c>
      <c r="BK34" s="17">
        <f t="shared" si="27"/>
        <v>0</v>
      </c>
    </row>
    <row r="35" spans="1:6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8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4">
        <f t="shared" si="16"/>
        <v>0</v>
      </c>
      <c r="AU35" s="4">
        <f t="shared" si="10"/>
        <v>0</v>
      </c>
      <c r="AV35" s="9">
        <f t="shared" si="11"/>
        <v>0</v>
      </c>
      <c r="AW35" s="4"/>
      <c r="AX35" s="4"/>
      <c r="AY35" s="3">
        <f t="shared" si="12"/>
        <v>0</v>
      </c>
      <c r="AZ35" s="3"/>
      <c r="BA35" s="3"/>
      <c r="BB35" s="3"/>
      <c r="BC35" s="3"/>
      <c r="BD35" s="14">
        <f t="shared" si="13"/>
        <v>0</v>
      </c>
      <c r="BE35" s="14">
        <f t="shared" si="14"/>
        <v>0</v>
      </c>
      <c r="BF35" s="14">
        <f t="shared" si="15"/>
        <v>0</v>
      </c>
      <c r="BG35" s="3"/>
      <c r="BH35" s="3"/>
      <c r="BI35" s="17">
        <f t="shared" si="25"/>
        <v>0</v>
      </c>
      <c r="BJ35" s="17">
        <f t="shared" si="26"/>
        <v>0</v>
      </c>
      <c r="BK35" s="17">
        <f t="shared" si="27"/>
        <v>0</v>
      </c>
    </row>
    <row r="36" spans="1:6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8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4">
        <f t="shared" si="16"/>
        <v>0</v>
      </c>
      <c r="AU36" s="4">
        <f t="shared" si="10"/>
        <v>0</v>
      </c>
      <c r="AV36" s="9">
        <f t="shared" si="11"/>
        <v>0</v>
      </c>
      <c r="AW36" s="4"/>
      <c r="AX36" s="4"/>
      <c r="AY36" s="3">
        <f t="shared" si="12"/>
        <v>0</v>
      </c>
      <c r="AZ36" s="3"/>
      <c r="BA36" s="3"/>
      <c r="BB36" s="3"/>
      <c r="BC36" s="3"/>
      <c r="BD36" s="14">
        <f t="shared" si="13"/>
        <v>0</v>
      </c>
      <c r="BE36" s="14">
        <f t="shared" si="14"/>
        <v>0</v>
      </c>
      <c r="BF36" s="14">
        <f t="shared" si="15"/>
        <v>0</v>
      </c>
      <c r="BG36" s="3"/>
      <c r="BH36" s="3"/>
      <c r="BI36" s="17">
        <f t="shared" si="25"/>
        <v>0</v>
      </c>
      <c r="BJ36" s="17">
        <f t="shared" si="26"/>
        <v>0</v>
      </c>
      <c r="BK36" s="17">
        <f t="shared" si="27"/>
        <v>0</v>
      </c>
    </row>
    <row r="37" spans="1:6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8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4">
        <f t="shared" si="16"/>
        <v>0</v>
      </c>
      <c r="AU37" s="4">
        <f t="shared" si="10"/>
        <v>0</v>
      </c>
      <c r="AV37" s="9">
        <f t="shared" si="11"/>
        <v>0</v>
      </c>
      <c r="AW37" s="4"/>
      <c r="AX37" s="4"/>
      <c r="AY37" s="3">
        <f t="shared" si="12"/>
        <v>0</v>
      </c>
      <c r="AZ37" s="3"/>
      <c r="BA37" s="3"/>
      <c r="BB37" s="3"/>
      <c r="BC37" s="3"/>
      <c r="BD37" s="14">
        <f t="shared" si="13"/>
        <v>0</v>
      </c>
      <c r="BE37" s="14">
        <f t="shared" si="14"/>
        <v>0</v>
      </c>
      <c r="BF37" s="14">
        <f t="shared" si="15"/>
        <v>0</v>
      </c>
      <c r="BG37" s="3"/>
      <c r="BH37" s="3"/>
      <c r="BI37" s="17">
        <f t="shared" si="25"/>
        <v>0</v>
      </c>
      <c r="BJ37" s="17">
        <f t="shared" si="26"/>
        <v>0</v>
      </c>
      <c r="BK37" s="17">
        <f t="shared" si="27"/>
        <v>0</v>
      </c>
    </row>
    <row r="38" spans="1:6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8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4">
        <f t="shared" si="16"/>
        <v>0</v>
      </c>
      <c r="AU38" s="4">
        <f t="shared" si="10"/>
        <v>0</v>
      </c>
      <c r="AV38" s="9">
        <f t="shared" si="11"/>
        <v>0</v>
      </c>
      <c r="AW38" s="4"/>
      <c r="AX38" s="4"/>
      <c r="AY38" s="3">
        <f t="shared" si="12"/>
        <v>0</v>
      </c>
      <c r="AZ38" s="3"/>
      <c r="BA38" s="3"/>
      <c r="BB38" s="3"/>
      <c r="BC38" s="3"/>
      <c r="BD38" s="14">
        <f t="shared" si="13"/>
        <v>0</v>
      </c>
      <c r="BE38" s="14">
        <f t="shared" si="14"/>
        <v>0</v>
      </c>
      <c r="BF38" s="14">
        <f t="shared" si="15"/>
        <v>0</v>
      </c>
      <c r="BG38" s="3"/>
      <c r="BH38" s="3"/>
      <c r="BI38" s="17">
        <f t="shared" si="25"/>
        <v>0</v>
      </c>
      <c r="BJ38" s="17">
        <f t="shared" si="26"/>
        <v>0</v>
      </c>
      <c r="BK38" s="17">
        <f t="shared" si="27"/>
        <v>0</v>
      </c>
    </row>
    <row r="39" spans="1:6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8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">
        <f t="shared" si="16"/>
        <v>0</v>
      </c>
      <c r="AU39" s="4">
        <f t="shared" si="10"/>
        <v>0</v>
      </c>
      <c r="AV39" s="9">
        <f t="shared" si="11"/>
        <v>0</v>
      </c>
      <c r="AW39" s="4"/>
      <c r="AX39" s="4"/>
      <c r="AY39" s="3">
        <f t="shared" si="12"/>
        <v>0</v>
      </c>
      <c r="AZ39" s="3"/>
      <c r="BA39" s="3"/>
      <c r="BB39" s="3"/>
      <c r="BC39" s="3"/>
      <c r="BD39" s="14">
        <f t="shared" si="13"/>
        <v>0</v>
      </c>
      <c r="BE39" s="14">
        <f t="shared" si="14"/>
        <v>0</v>
      </c>
      <c r="BF39" s="14">
        <f t="shared" si="15"/>
        <v>0</v>
      </c>
      <c r="BG39" s="3"/>
      <c r="BH39" s="3"/>
      <c r="BI39" s="17">
        <f t="shared" si="25"/>
        <v>0</v>
      </c>
      <c r="BJ39" s="17">
        <f t="shared" si="26"/>
        <v>0</v>
      </c>
      <c r="BK39" s="17">
        <f t="shared" si="27"/>
        <v>0</v>
      </c>
    </row>
    <row r="40" spans="1:6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8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4">
        <f t="shared" si="16"/>
        <v>0</v>
      </c>
      <c r="AU40" s="4">
        <f t="shared" si="10"/>
        <v>0</v>
      </c>
      <c r="AV40" s="9">
        <f t="shared" si="11"/>
        <v>0</v>
      </c>
      <c r="AW40" s="4"/>
      <c r="AX40" s="4"/>
      <c r="AY40" s="3">
        <f t="shared" si="12"/>
        <v>0</v>
      </c>
      <c r="AZ40" s="3"/>
      <c r="BA40" s="3"/>
      <c r="BB40" s="3"/>
      <c r="BC40" s="3"/>
      <c r="BD40" s="14">
        <f t="shared" si="13"/>
        <v>0</v>
      </c>
      <c r="BE40" s="14">
        <f t="shared" si="14"/>
        <v>0</v>
      </c>
      <c r="BF40" s="14">
        <f t="shared" si="15"/>
        <v>0</v>
      </c>
      <c r="BG40" s="3"/>
      <c r="BH40" s="3"/>
      <c r="BI40" s="17">
        <f t="shared" si="25"/>
        <v>0</v>
      </c>
      <c r="BJ40" s="17">
        <f t="shared" si="26"/>
        <v>0</v>
      </c>
      <c r="BK40" s="17">
        <f t="shared" si="27"/>
        <v>0</v>
      </c>
    </row>
    <row r="41" spans="1:6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8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4">
        <f t="shared" si="16"/>
        <v>0</v>
      </c>
      <c r="AU41" s="4">
        <f t="shared" si="10"/>
        <v>0</v>
      </c>
      <c r="AV41" s="9">
        <f t="shared" si="11"/>
        <v>0</v>
      </c>
      <c r="AW41" s="4"/>
      <c r="AX41" s="4"/>
      <c r="AY41" s="3">
        <f t="shared" si="12"/>
        <v>0</v>
      </c>
      <c r="AZ41" s="3"/>
      <c r="BA41" s="3"/>
      <c r="BB41" s="3"/>
      <c r="BC41" s="3"/>
      <c r="BD41" s="14">
        <f t="shared" si="13"/>
        <v>0</v>
      </c>
      <c r="BE41" s="14">
        <f t="shared" si="14"/>
        <v>0</v>
      </c>
      <c r="BF41" s="14">
        <f t="shared" si="15"/>
        <v>0</v>
      </c>
      <c r="BG41" s="3"/>
      <c r="BH41" s="3"/>
      <c r="BI41" s="17">
        <f t="shared" si="25"/>
        <v>0</v>
      </c>
      <c r="BJ41" s="17">
        <f t="shared" si="26"/>
        <v>0</v>
      </c>
      <c r="BK41" s="17">
        <f t="shared" si="27"/>
        <v>0</v>
      </c>
    </row>
    <row r="42" spans="1:6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8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4">
        <f t="shared" si="16"/>
        <v>0</v>
      </c>
      <c r="AU42" s="4">
        <f t="shared" si="10"/>
        <v>0</v>
      </c>
      <c r="AV42" s="9">
        <f t="shared" si="11"/>
        <v>0</v>
      </c>
      <c r="AW42" s="4"/>
      <c r="AX42" s="4"/>
      <c r="AY42" s="3">
        <f t="shared" si="12"/>
        <v>0</v>
      </c>
      <c r="AZ42" s="3"/>
      <c r="BA42" s="3"/>
      <c r="BB42" s="3"/>
      <c r="BC42" s="3"/>
      <c r="BD42" s="14">
        <f t="shared" si="13"/>
        <v>0</v>
      </c>
      <c r="BE42" s="14">
        <f t="shared" si="14"/>
        <v>0</v>
      </c>
      <c r="BF42" s="14">
        <f t="shared" si="15"/>
        <v>0</v>
      </c>
      <c r="BG42" s="3"/>
      <c r="BH42" s="3"/>
      <c r="BI42" s="17">
        <f t="shared" si="25"/>
        <v>0</v>
      </c>
      <c r="BJ42" s="17">
        <f t="shared" si="26"/>
        <v>0</v>
      </c>
      <c r="BK42" s="17">
        <f t="shared" si="27"/>
        <v>0</v>
      </c>
    </row>
    <row r="43" spans="1:6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">
        <f t="shared" si="16"/>
        <v>0</v>
      </c>
      <c r="AU43" s="4">
        <f t="shared" si="10"/>
        <v>0</v>
      </c>
      <c r="AV43" s="9">
        <f t="shared" si="11"/>
        <v>0</v>
      </c>
      <c r="AW43" s="4"/>
      <c r="AX43" s="4"/>
      <c r="AY43" s="3">
        <f t="shared" si="12"/>
        <v>0</v>
      </c>
      <c r="AZ43" s="3"/>
      <c r="BA43" s="3"/>
      <c r="BB43" s="3"/>
      <c r="BC43" s="3"/>
      <c r="BD43" s="14">
        <f t="shared" si="13"/>
        <v>0</v>
      </c>
      <c r="BE43" s="14">
        <f t="shared" si="14"/>
        <v>0</v>
      </c>
      <c r="BF43" s="14">
        <f t="shared" si="15"/>
        <v>0</v>
      </c>
      <c r="BG43" s="3"/>
      <c r="BH43" s="3"/>
      <c r="BI43" s="17">
        <f t="shared" si="25"/>
        <v>0</v>
      </c>
      <c r="BJ43" s="17">
        <f t="shared" si="26"/>
        <v>0</v>
      </c>
      <c r="BK43" s="17">
        <f t="shared" si="27"/>
        <v>0</v>
      </c>
    </row>
    <row r="44" spans="1:6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4">
        <f t="shared" si="16"/>
        <v>0</v>
      </c>
      <c r="AU44" s="4">
        <f t="shared" si="10"/>
        <v>0</v>
      </c>
      <c r="AV44" s="9">
        <f t="shared" si="11"/>
        <v>0</v>
      </c>
      <c r="AW44" s="4"/>
      <c r="AX44" s="4"/>
      <c r="AY44" s="3">
        <f t="shared" si="12"/>
        <v>0</v>
      </c>
      <c r="AZ44" s="3"/>
      <c r="BA44" s="3"/>
      <c r="BB44" s="3"/>
      <c r="BC44" s="3"/>
      <c r="BD44" s="14">
        <f t="shared" si="13"/>
        <v>0</v>
      </c>
      <c r="BE44" s="14">
        <f t="shared" si="14"/>
        <v>0</v>
      </c>
      <c r="BF44" s="14">
        <f t="shared" si="15"/>
        <v>0</v>
      </c>
      <c r="BG44" s="3"/>
      <c r="BH44" s="3"/>
      <c r="BI44" s="17">
        <f t="shared" si="25"/>
        <v>0</v>
      </c>
      <c r="BJ44" s="17">
        <f t="shared" si="26"/>
        <v>0</v>
      </c>
      <c r="BK44" s="17">
        <f t="shared" si="27"/>
        <v>0</v>
      </c>
    </row>
    <row r="45" spans="1:6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8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4">
        <f t="shared" si="16"/>
        <v>0</v>
      </c>
      <c r="AU45" s="4">
        <f t="shared" si="10"/>
        <v>0</v>
      </c>
      <c r="AV45" s="9">
        <f t="shared" si="11"/>
        <v>0</v>
      </c>
      <c r="AW45" s="4"/>
      <c r="AX45" s="4"/>
      <c r="AY45" s="3">
        <f t="shared" si="12"/>
        <v>0</v>
      </c>
      <c r="AZ45" s="3"/>
      <c r="BA45" s="3"/>
      <c r="BB45" s="3"/>
      <c r="BC45" s="3"/>
      <c r="BD45" s="14">
        <f t="shared" si="13"/>
        <v>0</v>
      </c>
      <c r="BE45" s="14">
        <f t="shared" si="14"/>
        <v>0</v>
      </c>
      <c r="BF45" s="14">
        <f t="shared" si="15"/>
        <v>0</v>
      </c>
      <c r="BG45" s="3"/>
      <c r="BH45" s="3"/>
      <c r="BI45" s="17">
        <f t="shared" si="25"/>
        <v>0</v>
      </c>
      <c r="BJ45" s="17">
        <f t="shared" si="26"/>
        <v>0</v>
      </c>
      <c r="BK45" s="17">
        <f t="shared" si="27"/>
        <v>0</v>
      </c>
    </row>
    <row r="46" spans="1:6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8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4">
        <f t="shared" si="16"/>
        <v>0</v>
      </c>
      <c r="AU46" s="4">
        <f t="shared" si="10"/>
        <v>0</v>
      </c>
      <c r="AV46" s="9">
        <f t="shared" si="11"/>
        <v>0</v>
      </c>
      <c r="AW46" s="4"/>
      <c r="AX46" s="4"/>
      <c r="AY46" s="3">
        <f t="shared" si="12"/>
        <v>0</v>
      </c>
      <c r="AZ46" s="3"/>
      <c r="BA46" s="3"/>
      <c r="BB46" s="3"/>
      <c r="BC46" s="3"/>
      <c r="BD46" s="14">
        <f t="shared" si="13"/>
        <v>0</v>
      </c>
      <c r="BE46" s="14">
        <f t="shared" si="14"/>
        <v>0</v>
      </c>
      <c r="BF46" s="14">
        <f t="shared" si="15"/>
        <v>0</v>
      </c>
      <c r="BG46" s="3"/>
      <c r="BH46" s="3"/>
      <c r="BI46" s="17">
        <f t="shared" si="25"/>
        <v>0</v>
      </c>
      <c r="BJ46" s="17">
        <f t="shared" si="26"/>
        <v>0</v>
      </c>
      <c r="BK46" s="17">
        <f t="shared" si="27"/>
        <v>0</v>
      </c>
    </row>
    <row r="47" spans="1:6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8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4">
        <f t="shared" si="16"/>
        <v>0</v>
      </c>
      <c r="AU47" s="4">
        <f t="shared" si="10"/>
        <v>0</v>
      </c>
      <c r="AV47" s="9">
        <f t="shared" si="11"/>
        <v>0</v>
      </c>
      <c r="AW47" s="4"/>
      <c r="AX47" s="4"/>
      <c r="AY47" s="3">
        <f t="shared" si="12"/>
        <v>0</v>
      </c>
      <c r="AZ47" s="3"/>
      <c r="BA47" s="3"/>
      <c r="BB47" s="3"/>
      <c r="BC47" s="3"/>
      <c r="BD47" s="14">
        <f t="shared" si="13"/>
        <v>0</v>
      </c>
      <c r="BE47" s="14">
        <f t="shared" si="14"/>
        <v>0</v>
      </c>
      <c r="BF47" s="14">
        <f t="shared" si="15"/>
        <v>0</v>
      </c>
      <c r="BG47" s="3"/>
      <c r="BH47" s="3"/>
      <c r="BI47" s="17">
        <f t="shared" si="25"/>
        <v>0</v>
      </c>
      <c r="BJ47" s="17">
        <f t="shared" si="26"/>
        <v>0</v>
      </c>
      <c r="BK47" s="17">
        <f t="shared" si="27"/>
        <v>0</v>
      </c>
    </row>
    <row r="48" spans="1:6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4">
        <f t="shared" si="16"/>
        <v>0</v>
      </c>
      <c r="AU48" s="4">
        <f t="shared" si="10"/>
        <v>0</v>
      </c>
      <c r="AV48" s="9">
        <f t="shared" si="11"/>
        <v>0</v>
      </c>
      <c r="AW48" s="4"/>
      <c r="AX48" s="4"/>
      <c r="AY48" s="3">
        <f t="shared" si="12"/>
        <v>0</v>
      </c>
      <c r="AZ48" s="3"/>
      <c r="BA48" s="3"/>
      <c r="BB48" s="3"/>
      <c r="BC48" s="3"/>
      <c r="BD48" s="14">
        <f t="shared" si="13"/>
        <v>0</v>
      </c>
      <c r="BE48" s="14">
        <f t="shared" si="14"/>
        <v>0</v>
      </c>
      <c r="BF48" s="14">
        <f t="shared" si="15"/>
        <v>0</v>
      </c>
      <c r="BG48" s="3"/>
      <c r="BH48" s="3"/>
      <c r="BI48" s="17">
        <f t="shared" si="25"/>
        <v>0</v>
      </c>
      <c r="BJ48" s="17">
        <f t="shared" si="26"/>
        <v>0</v>
      </c>
      <c r="BK48" s="17">
        <f t="shared" si="27"/>
        <v>0</v>
      </c>
    </row>
    <row r="49" spans="1:6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4">
        <f t="shared" si="16"/>
        <v>0</v>
      </c>
      <c r="AU49" s="4">
        <f t="shared" si="10"/>
        <v>0</v>
      </c>
      <c r="AV49" s="9">
        <f t="shared" si="11"/>
        <v>0</v>
      </c>
      <c r="AW49" s="4"/>
      <c r="AX49" s="4"/>
      <c r="AY49" s="3">
        <f t="shared" si="12"/>
        <v>0</v>
      </c>
      <c r="AZ49" s="3"/>
      <c r="BA49" s="3"/>
      <c r="BB49" s="3"/>
      <c r="BC49" s="3"/>
      <c r="BD49" s="14">
        <f t="shared" si="13"/>
        <v>0</v>
      </c>
      <c r="BE49" s="14">
        <f t="shared" si="14"/>
        <v>0</v>
      </c>
      <c r="BF49" s="14">
        <f t="shared" si="15"/>
        <v>0</v>
      </c>
      <c r="BG49" s="3"/>
      <c r="BH49" s="3"/>
      <c r="BI49" s="17">
        <f t="shared" si="25"/>
        <v>0</v>
      </c>
      <c r="BJ49" s="17">
        <f t="shared" si="26"/>
        <v>0</v>
      </c>
      <c r="BK49" s="17">
        <f t="shared" si="27"/>
        <v>0</v>
      </c>
    </row>
    <row r="50" spans="1:6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4">
        <f t="shared" si="16"/>
        <v>0</v>
      </c>
      <c r="AU50" s="4">
        <f t="shared" si="10"/>
        <v>0</v>
      </c>
      <c r="AV50" s="9">
        <f t="shared" si="11"/>
        <v>0</v>
      </c>
      <c r="AW50" s="4"/>
      <c r="AX50" s="4"/>
      <c r="AY50" s="3">
        <f t="shared" si="12"/>
        <v>0</v>
      </c>
      <c r="AZ50" s="3"/>
      <c r="BA50" s="3"/>
      <c r="BB50" s="3"/>
      <c r="BC50" s="3"/>
      <c r="BD50" s="14">
        <f t="shared" si="13"/>
        <v>0</v>
      </c>
      <c r="BE50" s="14">
        <f t="shared" si="14"/>
        <v>0</v>
      </c>
      <c r="BF50" s="14">
        <f t="shared" si="15"/>
        <v>0</v>
      </c>
      <c r="BG50" s="3"/>
      <c r="BH50" s="3"/>
      <c r="BI50" s="17">
        <f t="shared" si="25"/>
        <v>0</v>
      </c>
      <c r="BJ50" s="17">
        <f t="shared" si="26"/>
        <v>0</v>
      </c>
      <c r="BK50" s="17">
        <f t="shared" si="27"/>
        <v>0</v>
      </c>
    </row>
    <row r="51" spans="1:6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8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4">
        <f t="shared" si="16"/>
        <v>0</v>
      </c>
      <c r="AU51" s="4">
        <f t="shared" si="10"/>
        <v>0</v>
      </c>
      <c r="AV51" s="9">
        <f t="shared" si="11"/>
        <v>0</v>
      </c>
      <c r="AW51" s="4"/>
      <c r="AX51" s="4"/>
      <c r="AY51" s="3">
        <f t="shared" si="12"/>
        <v>0</v>
      </c>
      <c r="AZ51" s="3"/>
      <c r="BA51" s="3"/>
      <c r="BB51" s="3"/>
      <c r="BC51" s="3"/>
      <c r="BD51" s="14">
        <f t="shared" si="13"/>
        <v>0</v>
      </c>
      <c r="BE51" s="14">
        <f t="shared" si="14"/>
        <v>0</v>
      </c>
      <c r="BF51" s="14">
        <f t="shared" si="15"/>
        <v>0</v>
      </c>
      <c r="BG51" s="3"/>
      <c r="BH51" s="3"/>
      <c r="BI51" s="17">
        <f t="shared" si="25"/>
        <v>0</v>
      </c>
      <c r="BJ51" s="17">
        <f t="shared" si="26"/>
        <v>0</v>
      </c>
      <c r="BK51" s="17">
        <f t="shared" si="27"/>
        <v>0</v>
      </c>
    </row>
    <row r="52" spans="1:6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8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4">
        <f t="shared" si="16"/>
        <v>0</v>
      </c>
      <c r="AU52" s="4">
        <f t="shared" si="10"/>
        <v>0</v>
      </c>
      <c r="AV52" s="9">
        <f t="shared" si="11"/>
        <v>0</v>
      </c>
      <c r="AW52" s="4"/>
      <c r="AX52" s="4"/>
      <c r="AY52" s="3">
        <f t="shared" si="12"/>
        <v>0</v>
      </c>
      <c r="AZ52" s="3"/>
      <c r="BA52" s="3"/>
      <c r="BB52" s="3"/>
      <c r="BC52" s="3"/>
      <c r="BD52" s="14">
        <f t="shared" si="13"/>
        <v>0</v>
      </c>
      <c r="BE52" s="14">
        <f t="shared" si="14"/>
        <v>0</v>
      </c>
      <c r="BF52" s="14">
        <f t="shared" si="15"/>
        <v>0</v>
      </c>
      <c r="BG52" s="3"/>
      <c r="BH52" s="3"/>
      <c r="BI52" s="17">
        <f t="shared" si="25"/>
        <v>0</v>
      </c>
      <c r="BJ52" s="17">
        <f t="shared" si="26"/>
        <v>0</v>
      </c>
      <c r="BK52" s="17">
        <f t="shared" si="27"/>
        <v>0</v>
      </c>
    </row>
    <row r="53" spans="1:6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8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4">
        <f t="shared" si="16"/>
        <v>0</v>
      </c>
      <c r="AU53" s="4">
        <f t="shared" si="10"/>
        <v>0</v>
      </c>
      <c r="AV53" s="9">
        <f t="shared" si="11"/>
        <v>0</v>
      </c>
      <c r="AW53" s="4"/>
      <c r="AX53" s="4"/>
      <c r="AY53" s="3">
        <f t="shared" si="12"/>
        <v>0</v>
      </c>
      <c r="AZ53" s="3"/>
      <c r="BA53" s="3"/>
      <c r="BB53" s="3"/>
      <c r="BC53" s="3"/>
      <c r="BD53" s="14">
        <f t="shared" si="13"/>
        <v>0</v>
      </c>
      <c r="BE53" s="14">
        <f t="shared" si="14"/>
        <v>0</v>
      </c>
      <c r="BF53" s="14">
        <f t="shared" si="15"/>
        <v>0</v>
      </c>
      <c r="BG53" s="3"/>
      <c r="BH53" s="3"/>
      <c r="BI53" s="17">
        <f t="shared" si="25"/>
        <v>0</v>
      </c>
      <c r="BJ53" s="17">
        <f t="shared" si="26"/>
        <v>0</v>
      </c>
      <c r="BK53" s="17">
        <f t="shared" si="27"/>
        <v>0</v>
      </c>
    </row>
    <row r="54" spans="1:6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8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4">
        <f t="shared" si="16"/>
        <v>0</v>
      </c>
      <c r="AU54" s="4">
        <f t="shared" si="10"/>
        <v>0</v>
      </c>
      <c r="AV54" s="9">
        <f t="shared" si="11"/>
        <v>0</v>
      </c>
      <c r="AW54" s="4"/>
      <c r="AX54" s="4"/>
      <c r="AY54" s="3">
        <f t="shared" si="12"/>
        <v>0</v>
      </c>
      <c r="AZ54" s="3"/>
      <c r="BA54" s="3"/>
      <c r="BB54" s="3"/>
      <c r="BC54" s="3"/>
      <c r="BD54" s="14">
        <f t="shared" si="13"/>
        <v>0</v>
      </c>
      <c r="BE54" s="14">
        <f t="shared" si="14"/>
        <v>0</v>
      </c>
      <c r="BF54" s="14">
        <f t="shared" si="15"/>
        <v>0</v>
      </c>
      <c r="BG54" s="3"/>
      <c r="BH54" s="3"/>
      <c r="BI54" s="17">
        <f t="shared" si="25"/>
        <v>0</v>
      </c>
      <c r="BJ54" s="17">
        <f t="shared" si="26"/>
        <v>0</v>
      </c>
      <c r="BK54" s="17">
        <f t="shared" si="27"/>
        <v>0</v>
      </c>
    </row>
    <row r="55" spans="1:6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8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4">
        <f t="shared" si="16"/>
        <v>0</v>
      </c>
      <c r="AU55" s="4">
        <f t="shared" si="10"/>
        <v>0</v>
      </c>
      <c r="AV55" s="9">
        <f t="shared" si="11"/>
        <v>0</v>
      </c>
      <c r="AW55" s="4"/>
      <c r="AX55" s="4"/>
      <c r="AY55" s="3">
        <f t="shared" si="12"/>
        <v>0</v>
      </c>
      <c r="AZ55" s="3"/>
      <c r="BA55" s="3"/>
      <c r="BB55" s="3"/>
      <c r="BC55" s="3"/>
      <c r="BD55" s="14">
        <f t="shared" si="13"/>
        <v>0</v>
      </c>
      <c r="BE55" s="14">
        <f t="shared" si="14"/>
        <v>0</v>
      </c>
      <c r="BF55" s="14">
        <f t="shared" si="15"/>
        <v>0</v>
      </c>
      <c r="BG55" s="3"/>
      <c r="BH55" s="3"/>
      <c r="BI55" s="17">
        <f t="shared" si="25"/>
        <v>0</v>
      </c>
      <c r="BJ55" s="17">
        <f t="shared" si="26"/>
        <v>0</v>
      </c>
      <c r="BK55" s="17">
        <f t="shared" si="27"/>
        <v>0</v>
      </c>
    </row>
    <row r="56" spans="1:6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8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4">
        <f t="shared" si="16"/>
        <v>0</v>
      </c>
      <c r="AU56" s="4">
        <f t="shared" si="10"/>
        <v>0</v>
      </c>
      <c r="AV56" s="9">
        <f t="shared" si="11"/>
        <v>0</v>
      </c>
      <c r="AW56" s="4"/>
      <c r="AX56" s="4"/>
      <c r="AY56" s="3">
        <f t="shared" si="12"/>
        <v>0</v>
      </c>
      <c r="AZ56" s="3"/>
      <c r="BA56" s="3"/>
      <c r="BB56" s="3"/>
      <c r="BC56" s="3"/>
      <c r="BD56" s="14">
        <f t="shared" si="13"/>
        <v>0</v>
      </c>
      <c r="BE56" s="14">
        <f t="shared" si="14"/>
        <v>0</v>
      </c>
      <c r="BF56" s="14">
        <f t="shared" si="15"/>
        <v>0</v>
      </c>
      <c r="BG56" s="3"/>
      <c r="BH56" s="3"/>
      <c r="BI56" s="17">
        <f t="shared" si="25"/>
        <v>0</v>
      </c>
      <c r="BJ56" s="17">
        <f t="shared" si="26"/>
        <v>0</v>
      </c>
      <c r="BK56" s="17">
        <f t="shared" si="27"/>
        <v>0</v>
      </c>
    </row>
    <row r="57" spans="1:6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8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4">
        <f t="shared" si="16"/>
        <v>0</v>
      </c>
      <c r="AU57" s="4">
        <f t="shared" si="10"/>
        <v>0</v>
      </c>
      <c r="AV57" s="9">
        <f t="shared" si="11"/>
        <v>0</v>
      </c>
      <c r="AW57" s="4"/>
      <c r="AX57" s="4"/>
      <c r="AY57" s="3">
        <f t="shared" si="12"/>
        <v>0</v>
      </c>
      <c r="AZ57" s="3"/>
      <c r="BA57" s="3"/>
      <c r="BB57" s="3"/>
      <c r="BC57" s="3"/>
      <c r="BD57" s="14">
        <f t="shared" si="13"/>
        <v>0</v>
      </c>
      <c r="BE57" s="14">
        <f t="shared" si="14"/>
        <v>0</v>
      </c>
      <c r="BF57" s="14">
        <f t="shared" si="15"/>
        <v>0</v>
      </c>
      <c r="BG57" s="3"/>
      <c r="BH57" s="3"/>
      <c r="BI57" s="17">
        <f t="shared" si="25"/>
        <v>0</v>
      </c>
      <c r="BJ57" s="17">
        <f t="shared" si="26"/>
        <v>0</v>
      </c>
      <c r="BK57" s="17">
        <f t="shared" si="27"/>
        <v>0</v>
      </c>
    </row>
    <row r="58" spans="1:6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8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4">
        <f t="shared" si="16"/>
        <v>0</v>
      </c>
      <c r="AU58" s="4">
        <f t="shared" si="10"/>
        <v>0</v>
      </c>
      <c r="AV58" s="9">
        <f t="shared" si="11"/>
        <v>0</v>
      </c>
      <c r="AW58" s="4"/>
      <c r="AX58" s="4"/>
      <c r="AY58" s="3">
        <f t="shared" si="12"/>
        <v>0</v>
      </c>
      <c r="AZ58" s="3"/>
      <c r="BA58" s="3"/>
      <c r="BB58" s="3"/>
      <c r="BC58" s="3"/>
      <c r="BD58" s="14">
        <f t="shared" si="13"/>
        <v>0</v>
      </c>
      <c r="BE58" s="14">
        <f t="shared" si="14"/>
        <v>0</v>
      </c>
      <c r="BF58" s="14">
        <f t="shared" si="15"/>
        <v>0</v>
      </c>
      <c r="BG58" s="3"/>
      <c r="BH58" s="3"/>
      <c r="BI58" s="17">
        <f t="shared" si="25"/>
        <v>0</v>
      </c>
      <c r="BJ58" s="17">
        <f t="shared" si="26"/>
        <v>0</v>
      </c>
      <c r="BK58" s="17">
        <f t="shared" si="27"/>
        <v>0</v>
      </c>
    </row>
    <row r="59" spans="1:6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8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4">
        <f t="shared" si="16"/>
        <v>0</v>
      </c>
      <c r="AU59" s="4">
        <f t="shared" si="10"/>
        <v>0</v>
      </c>
      <c r="AV59" s="9">
        <f t="shared" si="11"/>
        <v>0</v>
      </c>
      <c r="AW59" s="4"/>
      <c r="AX59" s="4"/>
      <c r="AY59" s="3">
        <f t="shared" si="12"/>
        <v>0</v>
      </c>
      <c r="AZ59" s="3"/>
      <c r="BA59" s="3"/>
      <c r="BB59" s="3"/>
      <c r="BC59" s="3"/>
      <c r="BD59" s="14">
        <f t="shared" si="13"/>
        <v>0</v>
      </c>
      <c r="BE59" s="14">
        <f t="shared" si="14"/>
        <v>0</v>
      </c>
      <c r="BF59" s="14">
        <f t="shared" si="15"/>
        <v>0</v>
      </c>
      <c r="BG59" s="3"/>
      <c r="BH59" s="3"/>
      <c r="BI59" s="17">
        <f t="shared" si="25"/>
        <v>0</v>
      </c>
      <c r="BJ59" s="17">
        <f t="shared" si="26"/>
        <v>0</v>
      </c>
      <c r="BK59" s="17">
        <f t="shared" si="27"/>
        <v>0</v>
      </c>
    </row>
    <row r="60" spans="1:6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8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4">
        <f t="shared" si="16"/>
        <v>0</v>
      </c>
      <c r="AU60" s="4">
        <f t="shared" si="10"/>
        <v>0</v>
      </c>
      <c r="AV60" s="9">
        <f t="shared" si="11"/>
        <v>0</v>
      </c>
      <c r="AW60" s="4"/>
      <c r="AX60" s="4"/>
      <c r="AY60" s="3">
        <f t="shared" si="12"/>
        <v>0</v>
      </c>
      <c r="AZ60" s="3"/>
      <c r="BA60" s="3"/>
      <c r="BB60" s="3"/>
      <c r="BC60" s="3"/>
      <c r="BD60" s="14">
        <f t="shared" si="13"/>
        <v>0</v>
      </c>
      <c r="BE60" s="14">
        <f t="shared" si="14"/>
        <v>0</v>
      </c>
      <c r="BF60" s="14">
        <f t="shared" si="15"/>
        <v>0</v>
      </c>
      <c r="BG60" s="3"/>
      <c r="BH60" s="3"/>
      <c r="BI60" s="17">
        <f t="shared" si="25"/>
        <v>0</v>
      </c>
      <c r="BJ60" s="17">
        <f t="shared" si="26"/>
        <v>0</v>
      </c>
      <c r="BK60" s="17">
        <f t="shared" si="27"/>
        <v>0</v>
      </c>
    </row>
    <row r="61" spans="1:6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8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">
        <f t="shared" si="16"/>
        <v>0</v>
      </c>
      <c r="AU61" s="4">
        <f t="shared" si="10"/>
        <v>0</v>
      </c>
      <c r="AV61" s="9">
        <f t="shared" si="11"/>
        <v>0</v>
      </c>
      <c r="AW61" s="4"/>
      <c r="AX61" s="4"/>
      <c r="AY61" s="3">
        <f t="shared" si="12"/>
        <v>0</v>
      </c>
      <c r="AZ61" s="3"/>
      <c r="BA61" s="3"/>
      <c r="BB61" s="3"/>
      <c r="BC61" s="3"/>
      <c r="BD61" s="14">
        <f t="shared" si="13"/>
        <v>0</v>
      </c>
      <c r="BE61" s="14">
        <f t="shared" si="14"/>
        <v>0</v>
      </c>
      <c r="BF61" s="14">
        <f t="shared" si="15"/>
        <v>0</v>
      </c>
      <c r="BG61" s="3"/>
      <c r="BH61" s="3"/>
      <c r="BI61" s="17">
        <f t="shared" si="25"/>
        <v>0</v>
      </c>
      <c r="BJ61" s="17">
        <f t="shared" si="26"/>
        <v>0</v>
      </c>
      <c r="BK61" s="17">
        <f t="shared" si="27"/>
        <v>0</v>
      </c>
    </row>
    <row r="62" spans="1:6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8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4">
        <f t="shared" si="16"/>
        <v>0</v>
      </c>
      <c r="AU62" s="4">
        <f t="shared" si="10"/>
        <v>0</v>
      </c>
      <c r="AV62" s="9">
        <f t="shared" si="11"/>
        <v>0</v>
      </c>
      <c r="AW62" s="4"/>
      <c r="AX62" s="4"/>
      <c r="AY62" s="3">
        <f t="shared" si="12"/>
        <v>0</v>
      </c>
      <c r="AZ62" s="3"/>
      <c r="BA62" s="3"/>
      <c r="BB62" s="3"/>
      <c r="BC62" s="3"/>
      <c r="BD62" s="14">
        <f t="shared" si="13"/>
        <v>0</v>
      </c>
      <c r="BE62" s="14">
        <f t="shared" si="14"/>
        <v>0</v>
      </c>
      <c r="BF62" s="14">
        <f t="shared" si="15"/>
        <v>0</v>
      </c>
      <c r="BG62" s="3"/>
      <c r="BH62" s="3"/>
      <c r="BI62" s="17">
        <f t="shared" si="25"/>
        <v>0</v>
      </c>
      <c r="BJ62" s="17">
        <f t="shared" si="26"/>
        <v>0</v>
      </c>
      <c r="BK62" s="17">
        <f t="shared" si="27"/>
        <v>0</v>
      </c>
    </row>
    <row r="63" spans="1:6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4">
        <f t="shared" si="16"/>
        <v>0</v>
      </c>
      <c r="AU63" s="4">
        <f t="shared" si="10"/>
        <v>0</v>
      </c>
      <c r="AV63" s="9">
        <f t="shared" si="11"/>
        <v>0</v>
      </c>
      <c r="AW63" s="4"/>
      <c r="AX63" s="4"/>
      <c r="AY63" s="3">
        <f t="shared" si="12"/>
        <v>0</v>
      </c>
      <c r="AZ63" s="3"/>
      <c r="BA63" s="3"/>
      <c r="BB63" s="3"/>
      <c r="BC63" s="3"/>
      <c r="BD63" s="14">
        <f t="shared" si="13"/>
        <v>0</v>
      </c>
      <c r="BE63" s="14">
        <f t="shared" si="14"/>
        <v>0</v>
      </c>
      <c r="BF63" s="14">
        <f t="shared" si="15"/>
        <v>0</v>
      </c>
      <c r="BG63" s="3"/>
      <c r="BH63" s="3"/>
      <c r="BI63" s="17">
        <f t="shared" si="25"/>
        <v>0</v>
      </c>
      <c r="BJ63" s="17">
        <f t="shared" si="26"/>
        <v>0</v>
      </c>
      <c r="BK63" s="17">
        <f t="shared" si="27"/>
        <v>0</v>
      </c>
    </row>
    <row r="64" spans="1:6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8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4">
        <f t="shared" si="16"/>
        <v>0</v>
      </c>
      <c r="AU64" s="4">
        <f t="shared" si="10"/>
        <v>0</v>
      </c>
      <c r="AV64" s="9">
        <f t="shared" si="11"/>
        <v>0</v>
      </c>
      <c r="AW64" s="4"/>
      <c r="AX64" s="4"/>
      <c r="AY64" s="3">
        <f t="shared" si="12"/>
        <v>0</v>
      </c>
      <c r="AZ64" s="3"/>
      <c r="BA64" s="3"/>
      <c r="BB64" s="3"/>
      <c r="BC64" s="3"/>
      <c r="BD64" s="14">
        <f t="shared" si="13"/>
        <v>0</v>
      </c>
      <c r="BE64" s="14">
        <f t="shared" si="14"/>
        <v>0</v>
      </c>
      <c r="BF64" s="14">
        <f t="shared" si="15"/>
        <v>0</v>
      </c>
      <c r="BG64" s="3"/>
      <c r="BH64" s="3"/>
      <c r="BI64" s="17">
        <f t="shared" si="25"/>
        <v>0</v>
      </c>
      <c r="BJ64" s="17">
        <f t="shared" si="26"/>
        <v>0</v>
      </c>
      <c r="BK64" s="17">
        <f t="shared" si="27"/>
        <v>0</v>
      </c>
    </row>
    <row r="65" spans="1:6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4">
        <f t="shared" si="16"/>
        <v>0</v>
      </c>
      <c r="AU65" s="4">
        <f t="shared" si="10"/>
        <v>0</v>
      </c>
      <c r="AV65" s="9">
        <f t="shared" si="11"/>
        <v>0</v>
      </c>
      <c r="AW65" s="4"/>
      <c r="AX65" s="4"/>
      <c r="AY65" s="3">
        <f t="shared" si="12"/>
        <v>0</v>
      </c>
      <c r="AZ65" s="3"/>
      <c r="BA65" s="3"/>
      <c r="BB65" s="3"/>
      <c r="BC65" s="3"/>
      <c r="BD65" s="14">
        <f t="shared" si="13"/>
        <v>0</v>
      </c>
      <c r="BE65" s="14">
        <f t="shared" si="14"/>
        <v>0</v>
      </c>
      <c r="BF65" s="14">
        <f t="shared" si="15"/>
        <v>0</v>
      </c>
      <c r="BG65" s="3"/>
      <c r="BH65" s="3"/>
      <c r="BI65" s="17">
        <f t="shared" si="25"/>
        <v>0</v>
      </c>
      <c r="BJ65" s="17">
        <f t="shared" si="26"/>
        <v>0</v>
      </c>
      <c r="BK65" s="17">
        <f t="shared" si="27"/>
        <v>0</v>
      </c>
    </row>
    <row r="66" spans="1:6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4">
        <f t="shared" si="16"/>
        <v>0</v>
      </c>
      <c r="AU66" s="4">
        <f t="shared" si="10"/>
        <v>0</v>
      </c>
      <c r="AV66" s="9">
        <f t="shared" si="11"/>
        <v>0</v>
      </c>
      <c r="AW66" s="4"/>
      <c r="AX66" s="4"/>
      <c r="AY66" s="3">
        <f t="shared" si="12"/>
        <v>0</v>
      </c>
      <c r="AZ66" s="3"/>
      <c r="BA66" s="3"/>
      <c r="BB66" s="3"/>
      <c r="BC66" s="3"/>
      <c r="BD66" s="14">
        <f t="shared" si="13"/>
        <v>0</v>
      </c>
      <c r="BE66" s="14">
        <f t="shared" si="14"/>
        <v>0</v>
      </c>
      <c r="BF66" s="14">
        <f t="shared" si="15"/>
        <v>0</v>
      </c>
      <c r="BG66" s="3"/>
      <c r="BH66" s="3"/>
      <c r="BI66" s="17">
        <f t="shared" si="25"/>
        <v>0</v>
      </c>
      <c r="BJ66" s="17">
        <f t="shared" si="26"/>
        <v>0</v>
      </c>
      <c r="BK66" s="17">
        <f t="shared" si="27"/>
        <v>0</v>
      </c>
    </row>
  </sheetData>
  <mergeCells count="17">
    <mergeCell ref="A4:B4"/>
    <mergeCell ref="A1:AJ2"/>
    <mergeCell ref="AH4:AJ4"/>
    <mergeCell ref="A5:B5"/>
    <mergeCell ref="P4:R4"/>
    <mergeCell ref="S4:U4"/>
    <mergeCell ref="Y4:AA4"/>
    <mergeCell ref="BI4:BK4"/>
    <mergeCell ref="AT4:AV4"/>
    <mergeCell ref="AW4:AY4"/>
    <mergeCell ref="BD4:BF4"/>
    <mergeCell ref="AK4:AM4"/>
    <mergeCell ref="AN4:AP4"/>
    <mergeCell ref="AQ4:AS4"/>
    <mergeCell ref="V4:X4"/>
    <mergeCell ref="AB4:AD4"/>
    <mergeCell ref="AE4:AG4"/>
  </mergeCells>
  <printOptions/>
  <pageMargins left="0.19" right="0.79" top="1" bottom="1" header="0.5" footer="0.5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66"/>
  <sheetViews>
    <sheetView tabSelected="1" workbookViewId="0" topLeftCell="A1">
      <selection activeCell="A66" sqref="A24:IV66"/>
    </sheetView>
  </sheetViews>
  <sheetFormatPr defaultColWidth="9.00390625" defaultRowHeight="12.75"/>
  <cols>
    <col min="1" max="1" width="5.625" style="0" customWidth="1"/>
    <col min="2" max="2" width="36.00390625" style="0" customWidth="1"/>
    <col min="3" max="3" width="12.125" style="0" customWidth="1"/>
    <col min="4" max="13" width="9.625" style="0" customWidth="1"/>
    <col min="14" max="14" width="10.625" style="0" customWidth="1"/>
    <col min="15" max="15" width="16.75390625" style="5" customWidth="1"/>
    <col min="16" max="16" width="10.625" style="0" customWidth="1"/>
    <col min="17" max="17" width="9.625" style="0" customWidth="1"/>
    <col min="18" max="18" width="10.375" style="0" customWidth="1"/>
    <col min="19" max="19" width="10.625" style="0" customWidth="1"/>
    <col min="20" max="20" width="9.625" style="0" customWidth="1"/>
    <col min="21" max="21" width="10.25390625" style="0" customWidth="1"/>
    <col min="22" max="22" width="10.625" style="0" customWidth="1"/>
    <col min="23" max="23" width="9.625" style="0" customWidth="1"/>
    <col min="24" max="24" width="10.375" style="0" customWidth="1"/>
    <col min="25" max="26" width="9.625" style="0" customWidth="1"/>
    <col min="27" max="27" width="11.00390625" style="0" customWidth="1"/>
    <col min="28" max="29" width="9.625" style="0" customWidth="1"/>
    <col min="30" max="31" width="10.625" style="0" customWidth="1"/>
    <col min="32" max="32" width="9.625" style="0" customWidth="1"/>
    <col min="33" max="33" width="10.375" style="0" customWidth="1"/>
    <col min="34" max="34" width="10.625" style="0" bestFit="1" customWidth="1"/>
    <col min="35" max="35" width="9.625" style="0" bestFit="1" customWidth="1"/>
    <col min="36" max="37" width="10.625" style="0" customWidth="1"/>
    <col min="38" max="38" width="9.625" style="0" customWidth="1"/>
    <col min="39" max="39" width="10.375" style="0" customWidth="1"/>
    <col min="40" max="40" width="10.625" style="0" customWidth="1"/>
    <col min="41" max="41" width="9.625" style="0" customWidth="1"/>
    <col min="42" max="42" width="11.125" style="0" customWidth="1"/>
    <col min="43" max="44" width="9.625" style="0" customWidth="1"/>
    <col min="45" max="45" width="11.375" style="0" customWidth="1"/>
    <col min="46" max="46" width="11.625" style="0" customWidth="1"/>
    <col min="47" max="47" width="11.125" style="0" customWidth="1"/>
    <col min="48" max="48" width="16.75390625" style="5" customWidth="1"/>
    <col min="49" max="51" width="12.875" style="0" customWidth="1"/>
    <col min="52" max="52" width="11.75390625" style="0" customWidth="1"/>
    <col min="53" max="53" width="9.625" style="0" customWidth="1"/>
    <col min="54" max="54" width="11.875" style="0" customWidth="1"/>
    <col min="55" max="55" width="13.375" style="0" customWidth="1"/>
    <col min="56" max="58" width="13.375" style="12" customWidth="1"/>
    <col min="59" max="59" width="12.75390625" style="0" customWidth="1"/>
    <col min="61" max="62" width="11.625" style="15" customWidth="1"/>
    <col min="63" max="63" width="12.25390625" style="15" customWidth="1"/>
    <col min="64" max="64" width="12.875" style="27" customWidth="1"/>
    <col min="65" max="65" width="14.25390625" style="0" customWidth="1"/>
    <col min="66" max="66" width="10.625" style="0" customWidth="1"/>
  </cols>
  <sheetData>
    <row r="1" spans="1:36" ht="12.75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21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ht="12.75" hidden="1"/>
    <row r="4" spans="1:64" s="1" customFormat="1" ht="105" customHeight="1">
      <c r="A4" s="34" t="s">
        <v>0</v>
      </c>
      <c r="B4" s="34"/>
      <c r="C4" s="2" t="s">
        <v>3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6" t="s">
        <v>4</v>
      </c>
      <c r="P4" s="34" t="s">
        <v>5</v>
      </c>
      <c r="Q4" s="34"/>
      <c r="R4" s="34"/>
      <c r="S4" s="34" t="s">
        <v>19</v>
      </c>
      <c r="T4" s="34"/>
      <c r="U4" s="34"/>
      <c r="V4" s="34" t="s">
        <v>20</v>
      </c>
      <c r="W4" s="34"/>
      <c r="X4" s="34"/>
      <c r="Y4" s="34" t="s">
        <v>21</v>
      </c>
      <c r="Z4" s="34"/>
      <c r="AA4" s="34"/>
      <c r="AB4" s="34" t="s">
        <v>22</v>
      </c>
      <c r="AC4" s="34"/>
      <c r="AD4" s="34"/>
      <c r="AE4" s="34" t="s">
        <v>23</v>
      </c>
      <c r="AF4" s="34"/>
      <c r="AG4" s="34"/>
      <c r="AH4" s="34" t="s">
        <v>24</v>
      </c>
      <c r="AI4" s="34"/>
      <c r="AJ4" s="34"/>
      <c r="AK4" s="34" t="s">
        <v>25</v>
      </c>
      <c r="AL4" s="34"/>
      <c r="AM4" s="34"/>
      <c r="AN4" s="34" t="s">
        <v>26</v>
      </c>
      <c r="AO4" s="34"/>
      <c r="AP4" s="34"/>
      <c r="AQ4" s="34" t="s">
        <v>27</v>
      </c>
      <c r="AR4" s="34"/>
      <c r="AS4" s="34"/>
      <c r="AT4" s="38" t="s">
        <v>28</v>
      </c>
      <c r="AU4" s="39"/>
      <c r="AV4" s="40"/>
      <c r="AW4" s="41" t="s">
        <v>29</v>
      </c>
      <c r="AX4" s="41"/>
      <c r="AY4" s="41"/>
      <c r="AZ4" s="11" t="s">
        <v>30</v>
      </c>
      <c r="BA4" s="11" t="s">
        <v>31</v>
      </c>
      <c r="BB4" s="11" t="s">
        <v>32</v>
      </c>
      <c r="BC4" s="11" t="s">
        <v>33</v>
      </c>
      <c r="BD4" s="42" t="s">
        <v>36</v>
      </c>
      <c r="BE4" s="43"/>
      <c r="BF4" s="44"/>
      <c r="BG4" s="11" t="s">
        <v>35</v>
      </c>
      <c r="BH4" s="11" t="s">
        <v>34</v>
      </c>
      <c r="BI4" s="35" t="s">
        <v>7</v>
      </c>
      <c r="BJ4" s="36"/>
      <c r="BK4" s="37"/>
      <c r="BL4" s="28"/>
    </row>
    <row r="5" spans="1:63" ht="12.75">
      <c r="A5" s="46" t="s">
        <v>1</v>
      </c>
      <c r="B5" s="46"/>
      <c r="C5" s="3" t="s">
        <v>2</v>
      </c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  <c r="O5" s="8" t="s">
        <v>2</v>
      </c>
      <c r="P5" s="3" t="s">
        <v>6</v>
      </c>
      <c r="Q5" s="3" t="s">
        <v>2</v>
      </c>
      <c r="R5" s="3" t="s">
        <v>7</v>
      </c>
      <c r="S5" s="3" t="s">
        <v>6</v>
      </c>
      <c r="T5" s="3" t="s">
        <v>2</v>
      </c>
      <c r="U5" s="3" t="s">
        <v>7</v>
      </c>
      <c r="V5" s="3" t="s">
        <v>6</v>
      </c>
      <c r="W5" s="3" t="s">
        <v>2</v>
      </c>
      <c r="X5" s="3" t="s">
        <v>7</v>
      </c>
      <c r="Y5" s="3" t="s">
        <v>6</v>
      </c>
      <c r="Z5" s="3" t="s">
        <v>2</v>
      </c>
      <c r="AA5" s="3" t="s">
        <v>7</v>
      </c>
      <c r="AB5" s="3" t="s">
        <v>6</v>
      </c>
      <c r="AC5" s="3" t="s">
        <v>2</v>
      </c>
      <c r="AD5" s="3" t="s">
        <v>7</v>
      </c>
      <c r="AE5" s="3" t="s">
        <v>6</v>
      </c>
      <c r="AF5" s="3" t="s">
        <v>2</v>
      </c>
      <c r="AG5" s="3" t="s">
        <v>7</v>
      </c>
      <c r="AH5" s="3" t="s">
        <v>6</v>
      </c>
      <c r="AI5" s="3" t="s">
        <v>2</v>
      </c>
      <c r="AJ5" s="3" t="s">
        <v>7</v>
      </c>
      <c r="AK5" s="3" t="s">
        <v>6</v>
      </c>
      <c r="AL5" s="3" t="s">
        <v>2</v>
      </c>
      <c r="AM5" s="3" t="s">
        <v>7</v>
      </c>
      <c r="AN5" s="3" t="s">
        <v>6</v>
      </c>
      <c r="AO5" s="3" t="s">
        <v>2</v>
      </c>
      <c r="AP5" s="3" t="s">
        <v>7</v>
      </c>
      <c r="AQ5" s="3" t="s">
        <v>6</v>
      </c>
      <c r="AR5" s="3" t="s">
        <v>2</v>
      </c>
      <c r="AS5" s="3" t="s">
        <v>7</v>
      </c>
      <c r="AT5" s="3" t="s">
        <v>6</v>
      </c>
      <c r="AU5" s="3" t="s">
        <v>2</v>
      </c>
      <c r="AV5" s="3" t="s">
        <v>7</v>
      </c>
      <c r="AW5" s="3" t="s">
        <v>6</v>
      </c>
      <c r="AX5" s="3" t="s">
        <v>2</v>
      </c>
      <c r="AY5" s="3" t="s">
        <v>7</v>
      </c>
      <c r="AZ5" s="3" t="s">
        <v>2</v>
      </c>
      <c r="BA5" s="3" t="s">
        <v>2</v>
      </c>
      <c r="BB5" s="3" t="s">
        <v>2</v>
      </c>
      <c r="BC5" s="3" t="s">
        <v>2</v>
      </c>
      <c r="BD5" s="13" t="s">
        <v>6</v>
      </c>
      <c r="BE5" s="13" t="s">
        <v>2</v>
      </c>
      <c r="BF5" s="13" t="s">
        <v>7</v>
      </c>
      <c r="BG5" s="3" t="s">
        <v>2</v>
      </c>
      <c r="BH5" s="3" t="s">
        <v>2</v>
      </c>
      <c r="BI5" s="16" t="s">
        <v>6</v>
      </c>
      <c r="BJ5" s="16" t="s">
        <v>2</v>
      </c>
      <c r="BK5" s="16" t="s">
        <v>7</v>
      </c>
    </row>
    <row r="6" spans="1:64" ht="12.75">
      <c r="A6" s="3">
        <v>2111</v>
      </c>
      <c r="B6" s="23" t="s">
        <v>37</v>
      </c>
      <c r="C6" s="4">
        <f>'[12]ддз 4'!$G$73</f>
        <v>878553.69</v>
      </c>
      <c r="D6" s="4">
        <f>'[12]ддз 12'!$G$73</f>
        <v>162450.51</v>
      </c>
      <c r="E6" s="4">
        <f>'[12]ддз 18'!$G$73</f>
        <v>475251.26</v>
      </c>
      <c r="F6" s="4">
        <f>'[12]ддз 21'!$G$73</f>
        <v>594342.03</v>
      </c>
      <c r="G6" s="4">
        <f>'[12]ддз 24'!$G$73</f>
        <v>236908.13999999998</v>
      </c>
      <c r="H6" s="4">
        <f>'[12]ддз 28'!$G$73</f>
        <v>629967.7</v>
      </c>
      <c r="I6" s="4">
        <f>'[12]ддз 29'!$G$73</f>
        <v>438094.98</v>
      </c>
      <c r="J6" s="4">
        <f>'[1]ддз 30'!$G$23+'[2]ддз 30'!$G$23+'[3]ддз 30'!$G$25</f>
        <v>0</v>
      </c>
      <c r="K6" s="4">
        <f>'[12]ддз 32'!$G$73</f>
        <v>682611.51</v>
      </c>
      <c r="L6" s="4">
        <f>'[12]ддз 33'!$G$73</f>
        <v>645773.89</v>
      </c>
      <c r="M6" s="4">
        <f>'[12]ддз 34'!$G$73</f>
        <v>429407.04000000004</v>
      </c>
      <c r="N6" s="4">
        <f>'[12]ддз 35'!$G$73</f>
        <v>943199.6900000001</v>
      </c>
      <c r="O6" s="9">
        <f>SUM(C6:N6)</f>
        <v>6116560.44</v>
      </c>
      <c r="P6" s="32">
        <f>'[12]ліцей'!$H$73</f>
        <v>1667756.17</v>
      </c>
      <c r="Q6" s="32">
        <f>'[12]ліцей'!$G$73</f>
        <v>247394.72</v>
      </c>
      <c r="R6" s="31">
        <f>P6+Q6</f>
        <v>1915150.89</v>
      </c>
      <c r="S6" s="32">
        <f>'[12]гімназія'!$H$73</f>
        <v>1605431.55</v>
      </c>
      <c r="T6" s="32">
        <f>'[12]гімназія'!$G$73</f>
        <v>317070.14</v>
      </c>
      <c r="U6" s="31">
        <f aca="true" t="shared" si="0" ref="U6:U12">S6+T6</f>
        <v>1922501.69</v>
      </c>
      <c r="V6" s="32"/>
      <c r="W6" s="32"/>
      <c r="X6" s="31"/>
      <c r="Y6" s="32">
        <f>'[12]нвк родина'!$H$73</f>
        <v>493303.21</v>
      </c>
      <c r="Z6" s="32">
        <f>'[12]нвк родина'!$G$73</f>
        <v>202997.81999999998</v>
      </c>
      <c r="AA6" s="31">
        <f>Y6+Z6</f>
        <v>696301.03</v>
      </c>
      <c r="AB6" s="32">
        <f>'[12]сш 5'!$H$73</f>
        <v>413113.17000000004</v>
      </c>
      <c r="AC6" s="32">
        <f>'[12]сш 5'!$G$73</f>
        <v>207977.49</v>
      </c>
      <c r="AD6" s="31">
        <f>AB6+AC6</f>
        <v>621090.66</v>
      </c>
      <c r="AE6" s="32">
        <f>'[12]нвк перспектива'!$H$73</f>
        <v>1565393.17</v>
      </c>
      <c r="AF6" s="32">
        <f>'[12]нвк перспектива'!$G$73</f>
        <v>480368.49</v>
      </c>
      <c r="AG6" s="31">
        <f>AE6+AF6</f>
        <v>2045761.66</v>
      </c>
      <c r="AH6" s="32">
        <f>'[12]сш 8'!$H$73</f>
        <v>1207922.0299999998</v>
      </c>
      <c r="AI6" s="32">
        <f>'[12]сш 8'!$G$73</f>
        <v>312526.15</v>
      </c>
      <c r="AJ6" s="31">
        <f aca="true" t="shared" si="1" ref="AJ6:AJ12">AH6+AI6</f>
        <v>1520448.1799999997</v>
      </c>
      <c r="AK6" s="32">
        <f>'[12]сш 10'!$H$73</f>
        <v>1184234.43</v>
      </c>
      <c r="AL6" s="32">
        <f>'[12]сш 10'!$G$73</f>
        <v>334227</v>
      </c>
      <c r="AM6" s="31">
        <f>AK6+AL6</f>
        <v>1518461.43</v>
      </c>
      <c r="AN6" s="32">
        <f>'[12]НВК"Дивосвіт"'!$H$73+'[12]ддз 15'!$H$73+'[12]ддз 20'!$H$73</f>
        <v>1452071.0899999999</v>
      </c>
      <c r="AO6" s="32">
        <f>'[12]НВК"Дивосвіт"'!$G$73+'[12]ддз 15'!$G$73+'[12]ддз 20'!$G$73</f>
        <v>843036.8900000001</v>
      </c>
      <c r="AP6" s="31">
        <f>AN6+AO6</f>
        <v>2295107.98</v>
      </c>
      <c r="AQ6" s="32">
        <f>'[12]сш 12'!$H$73</f>
        <v>895083.3</v>
      </c>
      <c r="AR6" s="32">
        <f>'[12]сш 12'!$G$73</f>
        <v>254447.47999999998</v>
      </c>
      <c r="AS6" s="31">
        <f>AQ6+AR6</f>
        <v>1149530.78</v>
      </c>
      <c r="AT6" s="32">
        <f>P6+S6+V6+Y6+AB6+AE6+AH6+AK6+AN6+AQ6</f>
        <v>10484308.12</v>
      </c>
      <c r="AU6" s="32">
        <f>Q6+T6+W6+Z6+AC6+AF6+AI6+AL6+AO6+AR6</f>
        <v>3200046.18</v>
      </c>
      <c r="AV6" s="9">
        <f>AT6+AU6</f>
        <v>13684354.299999999</v>
      </c>
      <c r="AW6" s="4">
        <f>'[12]070304'!$H$73</f>
        <v>829760.41</v>
      </c>
      <c r="AX6" s="4">
        <f>'[12]070304'!$G$73</f>
        <v>301410.26</v>
      </c>
      <c r="AY6" s="3">
        <f>AW6+AX6</f>
        <v>1131170.67</v>
      </c>
      <c r="AZ6" s="4">
        <f>'[12]070401'!$G$73</f>
        <v>724371.36</v>
      </c>
      <c r="BA6" s="4">
        <f>'[12]070802'!$G$73</f>
        <v>259453.98</v>
      </c>
      <c r="BB6" s="4">
        <f>'[12]070804'!$G$73</f>
        <v>339711.04000000004</v>
      </c>
      <c r="BC6" s="4">
        <f>'[12]070805'!$G$73</f>
        <v>179590.84</v>
      </c>
      <c r="BD6" s="14">
        <f>AT6+AW6</f>
        <v>11314068.53</v>
      </c>
      <c r="BE6" s="14">
        <f>O6+AU6+AX6+AZ6+BA6+BB6+BC6</f>
        <v>11121144.100000001</v>
      </c>
      <c r="BF6" s="14">
        <f>BE6+BD6</f>
        <v>22435212.630000003</v>
      </c>
      <c r="BG6" s="4">
        <f>'[12]130107'!$G$73</f>
        <v>471643.37</v>
      </c>
      <c r="BH6" s="4">
        <f>'[12]010116'!$G$73</f>
        <v>73208.25</v>
      </c>
      <c r="BI6" s="17">
        <f>BD6</f>
        <v>11314068.53</v>
      </c>
      <c r="BJ6" s="17">
        <f>BE6+BG6+BH6</f>
        <v>11665995.72</v>
      </c>
      <c r="BK6" s="17">
        <f>BI6+BJ6</f>
        <v>22980064.25</v>
      </c>
      <c r="BL6" s="29">
        <f>BK6-'[12]свод'!$G$73-'[12]свод'!$H$73-'[12]130107'!$G$73-'[12]010116'!$G$73</f>
        <v>2.9103830456733704E-09</v>
      </c>
    </row>
    <row r="7" spans="1:67" ht="12.75">
      <c r="A7" s="3">
        <v>2120</v>
      </c>
      <c r="B7" s="23" t="s">
        <v>38</v>
      </c>
      <c r="C7" s="32">
        <f>'[13]ддз 4'!$G$73</f>
        <v>202637.09</v>
      </c>
      <c r="D7" s="32">
        <f>'[13]ддз 12'!$G$73</f>
        <v>40032.909999999996</v>
      </c>
      <c r="E7" s="32">
        <f>'[13]ддз 18'!$G$73</f>
        <v>107674.57</v>
      </c>
      <c r="F7" s="32">
        <f>'[13]ддз 21'!$G$73</f>
        <v>131431.4</v>
      </c>
      <c r="G7" s="32">
        <f>'[13]ддз 24'!$G$73</f>
        <v>58215.229999999996</v>
      </c>
      <c r="H7" s="32">
        <f>'[13]ддз 28'!$G$73</f>
        <v>140290.79</v>
      </c>
      <c r="I7" s="32">
        <f>'[13]ддз 29'!$G$73</f>
        <v>102738.48000000001</v>
      </c>
      <c r="J7" s="32">
        <f>'[4]ддз 30'!$G$23+'[5]ддз 30'!$G$23+'[6]ддз 30'!$G$25</f>
        <v>0</v>
      </c>
      <c r="K7" s="32">
        <f>'[13]ддз 32'!$G$73</f>
        <v>155198.46</v>
      </c>
      <c r="L7" s="32">
        <f>'[13]ддз 33'!$G$73</f>
        <v>148311.05000000002</v>
      </c>
      <c r="M7" s="32">
        <f>'[13]ддз 34'!$G$73</f>
        <v>98235.34999999999</v>
      </c>
      <c r="N7" s="32">
        <f>'[13]ддз 35'!$G$73</f>
        <v>215195.05</v>
      </c>
      <c r="O7" s="9">
        <f aca="true" t="shared" si="2" ref="O7:O26">SUM(C7:N7)</f>
        <v>1399960.3800000001</v>
      </c>
      <c r="P7" s="32">
        <f>'[13]ліцей'!$H$73</f>
        <v>368018.18</v>
      </c>
      <c r="Q7" s="32">
        <f>'[13]ліцей'!$G$73</f>
        <v>56726.17</v>
      </c>
      <c r="R7" s="31">
        <f aca="true" t="shared" si="3" ref="R7:R26">P7+Q7</f>
        <v>424744.35</v>
      </c>
      <c r="S7" s="32">
        <f>'[13]гімназія'!$H$73</f>
        <v>362425.39</v>
      </c>
      <c r="T7" s="32">
        <f>'[13]гімназія'!$G$73</f>
        <v>71838.89</v>
      </c>
      <c r="U7" s="31">
        <f t="shared" si="0"/>
        <v>434264.28</v>
      </c>
      <c r="V7" s="32"/>
      <c r="W7" s="32"/>
      <c r="X7" s="31"/>
      <c r="Y7" s="32">
        <f>'[13]нвк родина'!$H$73</f>
        <v>108941.79999999999</v>
      </c>
      <c r="Z7" s="32">
        <f>'[13]нвк родина'!$G$73</f>
        <v>44107.05</v>
      </c>
      <c r="AA7" s="31">
        <f aca="true" t="shared" si="4" ref="AA7:AA26">Y7+Z7</f>
        <v>153048.84999999998</v>
      </c>
      <c r="AB7" s="32">
        <f>'[13]сш 5'!$H$73</f>
        <v>94903.84</v>
      </c>
      <c r="AC7" s="32">
        <f>'[13]сш 5'!$G$73</f>
        <v>46949.44</v>
      </c>
      <c r="AD7" s="31">
        <f aca="true" t="shared" si="5" ref="AD7:AD26">AB7+AC7</f>
        <v>141853.28</v>
      </c>
      <c r="AE7" s="32">
        <f>'[13]нвк перспектива'!$H$73</f>
        <v>336238.68000000005</v>
      </c>
      <c r="AF7" s="32">
        <f>'[13]нвк перспектива'!$G$73</f>
        <v>108866.33</v>
      </c>
      <c r="AG7" s="31">
        <f aca="true" t="shared" si="6" ref="AG7:AG26">AE7+AF7</f>
        <v>445105.01000000007</v>
      </c>
      <c r="AH7" s="32">
        <f>'[13]сш 8'!$H$73</f>
        <v>259916.4</v>
      </c>
      <c r="AI7" s="32">
        <f>'[13]сш 8'!$G$73</f>
        <v>70623.45</v>
      </c>
      <c r="AJ7" s="31">
        <f t="shared" si="1"/>
        <v>330539.85</v>
      </c>
      <c r="AK7" s="32">
        <f>'[13]сш 10'!$H$73</f>
        <v>258679.49</v>
      </c>
      <c r="AL7" s="32">
        <f>'[13]сш 10'!$G$73</f>
        <v>79721.17</v>
      </c>
      <c r="AM7" s="31">
        <f aca="true" t="shared" si="7" ref="AM7:AM26">AK7+AL7</f>
        <v>338400.66</v>
      </c>
      <c r="AN7" s="32">
        <f>'[13]НВК"Дивосвіт"'!$H$73+'[13]ддз 15'!$H$73+'[13]ддз 20'!$H$73</f>
        <v>310957.67</v>
      </c>
      <c r="AO7" s="32">
        <f>'[13]НВК"Дивосвіт"'!$G$73+'[13]ддз 15'!$G$73+'[13]ддз 20'!$G$73</f>
        <v>199185.58000000002</v>
      </c>
      <c r="AP7" s="31">
        <f aca="true" t="shared" si="8" ref="AP7:AP26">AN7+AO7</f>
        <v>510143.25</v>
      </c>
      <c r="AQ7" s="32">
        <f>'[13]сш 12'!$H$73</f>
        <v>200123.27000000002</v>
      </c>
      <c r="AR7" s="32">
        <f>'[13]сш 12'!$G$73</f>
        <v>60380.61</v>
      </c>
      <c r="AS7" s="31">
        <f aca="true" t="shared" si="9" ref="AS7:AS26">AQ7+AR7</f>
        <v>260503.88</v>
      </c>
      <c r="AT7" s="32">
        <f>P7+S7+V7+Y7+AB7+AE7+AH7+AK7+AN7+AQ7</f>
        <v>2300204.72</v>
      </c>
      <c r="AU7" s="32">
        <f aca="true" t="shared" si="10" ref="AU7:AU66">Q7+T7+W7+Z7+AC7+AF7+AI7+AL7+AO7+AR7</f>
        <v>738398.6900000001</v>
      </c>
      <c r="AV7" s="9">
        <f aca="true" t="shared" si="11" ref="AV7:AV66">AT7+AU7</f>
        <v>3038603.41</v>
      </c>
      <c r="AW7" s="4">
        <f>'[13]070304'!$H$73</f>
        <v>185846.97999999998</v>
      </c>
      <c r="AX7" s="4">
        <f>'[13]070304'!$G$73</f>
        <v>66980.85</v>
      </c>
      <c r="AY7" s="3">
        <f aca="true" t="shared" si="12" ref="AY7:AY66">AW7+AX7</f>
        <v>252827.83</v>
      </c>
      <c r="AZ7" s="4">
        <f>'[13]070401'!$G$73</f>
        <v>168279.65999999997</v>
      </c>
      <c r="BA7" s="4">
        <f>'[13]070802'!$G$73</f>
        <v>58393.56</v>
      </c>
      <c r="BB7" s="4">
        <f>'[13]070804'!$G$73</f>
        <v>76742.76</v>
      </c>
      <c r="BC7" s="4">
        <f>'[13]070805'!$G$73</f>
        <v>43005.700000000004</v>
      </c>
      <c r="BD7" s="14">
        <f aca="true" t="shared" si="13" ref="BD7:BD66">AT7+AW7</f>
        <v>2486051.7</v>
      </c>
      <c r="BE7" s="14">
        <f aca="true" t="shared" si="14" ref="BE7:BE66">O7+AU7+AX7+AZ7+BA7+BB7+BC7</f>
        <v>2551761.6000000006</v>
      </c>
      <c r="BF7" s="14">
        <f aca="true" t="shared" si="15" ref="BF7:BF66">BE7+BD7</f>
        <v>5037813.300000001</v>
      </c>
      <c r="BG7" s="4">
        <f>'[13]130107'!$G$73</f>
        <v>107804</v>
      </c>
      <c r="BH7" s="4">
        <f>'[13]010116'!$G$73</f>
        <v>16105.810000000001</v>
      </c>
      <c r="BI7" s="17">
        <f>BD7</f>
        <v>2486051.7</v>
      </c>
      <c r="BJ7" s="17">
        <f>BE7+BG7+BH7</f>
        <v>2675671.4100000006</v>
      </c>
      <c r="BK7" s="17">
        <f>BI7+BJ7</f>
        <v>5161723.110000001</v>
      </c>
      <c r="BL7" s="29">
        <f>BK7-'[13]свод'!$G$73-'[13]свод'!$H$73-'[13]130107'!$G$73-'[13]010116'!$G$73</f>
        <v>9.858922567218542E-10</v>
      </c>
      <c r="BM7" s="10"/>
      <c r="BN7" s="10"/>
      <c r="BO7" s="10"/>
    </row>
    <row r="8" spans="1:65" ht="12.75">
      <c r="A8" s="3">
        <v>2230</v>
      </c>
      <c r="B8" s="23" t="s">
        <v>40</v>
      </c>
      <c r="C8" s="32">
        <f>'[14]ддз 4'!$L$73</f>
        <v>86518.19</v>
      </c>
      <c r="D8" s="32">
        <f>'[14]ддз 12'!$L$73</f>
        <v>9255.060000000001</v>
      </c>
      <c r="E8" s="32">
        <f>'[14]ддз 18'!$L$73</f>
        <v>26789.940000000002</v>
      </c>
      <c r="F8" s="32">
        <f>'[14]ддз 21'!$L$73</f>
        <v>59202.32</v>
      </c>
      <c r="G8" s="32">
        <f>'[14]ддз 24'!$L$73</f>
        <v>17954.850000000002</v>
      </c>
      <c r="H8" s="32">
        <f>'[14]ддз 28'!$L$73</f>
        <v>23510.54</v>
      </c>
      <c r="I8" s="32">
        <f>'[14]ддз 29'!$L$73</f>
        <v>40480.69</v>
      </c>
      <c r="J8" s="32">
        <f>'[8]ддз 30'!$L$73</f>
        <v>0</v>
      </c>
      <c r="K8" s="32">
        <f>'[14]ддз 32'!$L$73</f>
        <v>59743.44</v>
      </c>
      <c r="L8" s="32">
        <f>'[14]ддз 33'!$L$73</f>
        <v>54866.35</v>
      </c>
      <c r="M8" s="32">
        <f>'[14]ддз 34'!$L$73</f>
        <v>28073.34</v>
      </c>
      <c r="N8" s="32">
        <f>'[14]ддз 35'!$L$73</f>
        <v>58777.79</v>
      </c>
      <c r="O8" s="9">
        <f t="shared" si="2"/>
        <v>465172.51</v>
      </c>
      <c r="P8" s="32"/>
      <c r="Q8" s="32">
        <f>'[14]ліцей'!$L$73</f>
        <v>23483.91</v>
      </c>
      <c r="R8" s="31">
        <f t="shared" si="3"/>
        <v>23483.91</v>
      </c>
      <c r="S8" s="31"/>
      <c r="T8" s="32">
        <f>'[14]гімназія'!$L$73</f>
        <v>25532.21</v>
      </c>
      <c r="U8" s="31">
        <f t="shared" si="0"/>
        <v>25532.21</v>
      </c>
      <c r="V8" s="31"/>
      <c r="W8" s="32"/>
      <c r="X8" s="31"/>
      <c r="Y8" s="31"/>
      <c r="Z8" s="32">
        <f>'[14]нвк родина'!$L$73</f>
        <v>7274.299999999999</v>
      </c>
      <c r="AA8" s="31">
        <f t="shared" si="4"/>
        <v>7274.299999999999</v>
      </c>
      <c r="AB8" s="31"/>
      <c r="AC8" s="32">
        <f>'[14]сш 5'!$L$73</f>
        <v>9783.81</v>
      </c>
      <c r="AD8" s="31">
        <f t="shared" si="5"/>
        <v>9783.81</v>
      </c>
      <c r="AE8" s="31"/>
      <c r="AF8" s="32">
        <f>'[14]нвк перспектива'!$L$73</f>
        <v>26723.43</v>
      </c>
      <c r="AG8" s="31">
        <f t="shared" si="6"/>
        <v>26723.43</v>
      </c>
      <c r="AH8" s="31"/>
      <c r="AI8" s="32">
        <f>'[14]сш 8'!$L$73</f>
        <v>15437.18</v>
      </c>
      <c r="AJ8" s="31">
        <f t="shared" si="1"/>
        <v>15437.18</v>
      </c>
      <c r="AK8" s="31"/>
      <c r="AL8" s="32">
        <f>'[14]сш 10'!$L$73</f>
        <v>23175.9</v>
      </c>
      <c r="AM8" s="31">
        <f t="shared" si="7"/>
        <v>23175.9</v>
      </c>
      <c r="AN8" s="31"/>
      <c r="AO8" s="32">
        <f>'[14]НВК"Дивосвіт"'!$L$73+'[14]ддз 15'!$L$73+'[14]ддз 20'!$L$73</f>
        <v>65396.95</v>
      </c>
      <c r="AP8" s="31">
        <f t="shared" si="8"/>
        <v>65396.95</v>
      </c>
      <c r="AQ8" s="31"/>
      <c r="AR8" s="32">
        <f>'[14]сш 12'!$L$73</f>
        <v>18935.26</v>
      </c>
      <c r="AS8" s="31">
        <f t="shared" si="9"/>
        <v>18935.26</v>
      </c>
      <c r="AT8" s="32">
        <f aca="true" t="shared" si="16" ref="AT8:AU66">P8+S8+V8+Y8+AB8+AE8+AH8+AK8+AN8+AQ8</f>
        <v>0</v>
      </c>
      <c r="AU8" s="32">
        <f t="shared" si="10"/>
        <v>215742.95</v>
      </c>
      <c r="AV8" s="9">
        <f t="shared" si="11"/>
        <v>215742.95</v>
      </c>
      <c r="AW8" s="4"/>
      <c r="AX8" s="4">
        <f>'[14]070304'!$L$73</f>
        <v>6813.74</v>
      </c>
      <c r="AY8" s="3">
        <f t="shared" si="12"/>
        <v>6813.74</v>
      </c>
      <c r="AZ8" s="3"/>
      <c r="BA8" s="3"/>
      <c r="BB8" s="3"/>
      <c r="BC8" s="3"/>
      <c r="BD8" s="14">
        <f t="shared" si="13"/>
        <v>0</v>
      </c>
      <c r="BE8" s="14">
        <f t="shared" si="14"/>
        <v>687729.2</v>
      </c>
      <c r="BF8" s="14">
        <f t="shared" si="15"/>
        <v>687729.2</v>
      </c>
      <c r="BG8" s="3"/>
      <c r="BH8" s="3"/>
      <c r="BI8" s="17">
        <f aca="true" t="shared" si="17" ref="BI8:BI13">BD8</f>
        <v>0</v>
      </c>
      <c r="BJ8" s="17">
        <f aca="true" t="shared" si="18" ref="BJ8:BJ13">BE8+BG8+BH8</f>
        <v>687729.2</v>
      </c>
      <c r="BK8" s="17">
        <f aca="true" t="shared" si="19" ref="BK8:BK13">BI8+BJ8</f>
        <v>687729.2</v>
      </c>
      <c r="BL8" s="29">
        <f>BK8-'[14]свод'!$L$73</f>
        <v>0</v>
      </c>
      <c r="BM8" s="10"/>
    </row>
    <row r="9" spans="1:65" ht="12.75">
      <c r="A9" s="3">
        <v>2250</v>
      </c>
      <c r="B9" s="23" t="s">
        <v>41</v>
      </c>
      <c r="C9" s="32">
        <f>'[15]ддз 4'!$R$73</f>
        <v>1515</v>
      </c>
      <c r="D9" s="32">
        <f>'[15]ддз 12'!$R$73</f>
        <v>0</v>
      </c>
      <c r="E9" s="32">
        <f>'[15]ддз 18'!$R$73</f>
        <v>1755</v>
      </c>
      <c r="F9" s="32">
        <f>'[15]ддз 21'!$R$73</f>
        <v>546</v>
      </c>
      <c r="G9" s="32">
        <f>'[15]ддз 24'!$R$73</f>
        <v>873</v>
      </c>
      <c r="H9" s="32">
        <f>'[15]ддз 28'!$R$73</f>
        <v>0</v>
      </c>
      <c r="I9" s="32">
        <f>'[15]ддз 29'!$R$73</f>
        <v>0</v>
      </c>
      <c r="J9" s="32">
        <f>'[9]ддз 30'!$R$73</f>
        <v>0</v>
      </c>
      <c r="K9" s="32">
        <f>'[15]ддз 32'!$R$73</f>
        <v>0</v>
      </c>
      <c r="L9" s="32">
        <f>'[15]ддз 33'!$R$73</f>
        <v>0</v>
      </c>
      <c r="M9" s="32">
        <f>'[15]ддз 34'!$R$73</f>
        <v>0</v>
      </c>
      <c r="N9" s="32">
        <f>'[15]ддз 35'!$R$73</f>
        <v>0</v>
      </c>
      <c r="O9" s="9">
        <f t="shared" si="2"/>
        <v>4689</v>
      </c>
      <c r="P9" s="31"/>
      <c r="Q9" s="32">
        <f>'[15]ліцей'!$R$73</f>
        <v>879</v>
      </c>
      <c r="R9" s="32">
        <f t="shared" si="3"/>
        <v>879</v>
      </c>
      <c r="S9" s="31"/>
      <c r="T9" s="32">
        <f>'[15]гімназія'!$R$73</f>
        <v>0</v>
      </c>
      <c r="U9" s="31">
        <f t="shared" si="0"/>
        <v>0</v>
      </c>
      <c r="V9" s="31"/>
      <c r="W9" s="32"/>
      <c r="X9" s="31"/>
      <c r="Y9" s="31"/>
      <c r="Z9" s="32">
        <f>'[15]нвк родина'!$R$73</f>
        <v>876</v>
      </c>
      <c r="AA9" s="32">
        <f t="shared" si="4"/>
        <v>876</v>
      </c>
      <c r="AB9" s="31"/>
      <c r="AC9" s="32">
        <f>'[15]сш 5'!$R$73</f>
        <v>645</v>
      </c>
      <c r="AD9" s="32">
        <f t="shared" si="5"/>
        <v>645</v>
      </c>
      <c r="AE9" s="31"/>
      <c r="AF9" s="32">
        <f>'[15]нвк перспектива'!$R$73</f>
        <v>6155</v>
      </c>
      <c r="AG9" s="32">
        <f t="shared" si="6"/>
        <v>6155</v>
      </c>
      <c r="AH9" s="31"/>
      <c r="AI9" s="32">
        <f>'[15]сш 8'!$R$73</f>
        <v>4413</v>
      </c>
      <c r="AJ9" s="32">
        <f t="shared" si="1"/>
        <v>4413</v>
      </c>
      <c r="AK9" s="31"/>
      <c r="AL9" s="32">
        <f>'[15]сш 10'!$R$73</f>
        <v>1905</v>
      </c>
      <c r="AM9" s="32">
        <f t="shared" si="7"/>
        <v>1905</v>
      </c>
      <c r="AN9" s="31"/>
      <c r="AO9" s="32">
        <f>'[15]НВК"Дивосвіт"'!$R$73+'[15]ддз 15'!$R$73+'[15]ддз 20'!$R$73</f>
        <v>4927.5</v>
      </c>
      <c r="AP9" s="32">
        <f t="shared" si="8"/>
        <v>4927.5</v>
      </c>
      <c r="AQ9" s="31"/>
      <c r="AR9" s="32">
        <f>'[15]сш 12'!$R$73</f>
        <v>2817</v>
      </c>
      <c r="AS9" s="32">
        <f t="shared" si="9"/>
        <v>2817</v>
      </c>
      <c r="AT9" s="32">
        <f t="shared" si="16"/>
        <v>0</v>
      </c>
      <c r="AU9" s="32">
        <f t="shared" si="10"/>
        <v>22617.5</v>
      </c>
      <c r="AV9" s="9">
        <f t="shared" si="11"/>
        <v>22617.5</v>
      </c>
      <c r="AW9" s="4"/>
      <c r="AX9" s="4">
        <f>'[15]070304'!$R$73</f>
        <v>0</v>
      </c>
      <c r="AY9" s="4">
        <f t="shared" si="12"/>
        <v>0</v>
      </c>
      <c r="AZ9" s="4">
        <f>'[15]070401'!$R$73</f>
        <v>4970.96</v>
      </c>
      <c r="BA9" s="4">
        <f>'[15]070802'!$R$73</f>
        <v>5988</v>
      </c>
      <c r="BB9" s="4">
        <f>'[15]070804'!$R$73</f>
        <v>120</v>
      </c>
      <c r="BC9" s="4">
        <f>'[15]070805'!$R$73</f>
        <v>2029.47</v>
      </c>
      <c r="BD9" s="14">
        <f t="shared" si="13"/>
        <v>0</v>
      </c>
      <c r="BE9" s="14">
        <f t="shared" si="14"/>
        <v>40414.93</v>
      </c>
      <c r="BF9" s="14">
        <f t="shared" si="15"/>
        <v>40414.93</v>
      </c>
      <c r="BG9" s="4">
        <f>'[15]130107'!$R$73</f>
        <v>20682.92</v>
      </c>
      <c r="BH9" s="4">
        <f>'[15]010116'!$R$73</f>
        <v>1688.98</v>
      </c>
      <c r="BI9" s="17">
        <f t="shared" si="17"/>
        <v>0</v>
      </c>
      <c r="BJ9" s="17">
        <f t="shared" si="18"/>
        <v>62786.83</v>
      </c>
      <c r="BK9" s="17">
        <f t="shared" si="19"/>
        <v>62786.83</v>
      </c>
      <c r="BL9" s="29">
        <f>BK9-'[15]свод'!$R$73-'[15]130107'!$R$73-'[15]010116'!$R$73</f>
        <v>3.183231456205249E-12</v>
      </c>
      <c r="BM9" s="10"/>
    </row>
    <row r="10" spans="1:65" ht="25.5">
      <c r="A10" s="3">
        <v>2210</v>
      </c>
      <c r="B10" s="23" t="s">
        <v>39</v>
      </c>
      <c r="C10" s="32">
        <f>'[14]ддз 4'!$J$73</f>
        <v>0</v>
      </c>
      <c r="D10" s="32">
        <f>'[14]ддз 12'!$J$73</f>
        <v>0</v>
      </c>
      <c r="E10" s="32">
        <f>'[14]ддз 18'!$J$73</f>
        <v>0</v>
      </c>
      <c r="F10" s="32">
        <f>'[14]ддз 12'!$J$73</f>
        <v>0</v>
      </c>
      <c r="G10" s="32">
        <f>'[14]ддз 24'!$J$73</f>
        <v>0</v>
      </c>
      <c r="H10" s="32">
        <f>'[14]ддз 28'!$J$73</f>
        <v>0</v>
      </c>
      <c r="I10" s="32">
        <f>'[14]ддз 29'!$J$73</f>
        <v>0</v>
      </c>
      <c r="J10" s="32">
        <f>'[8]ддз 30'!$J$73</f>
        <v>0</v>
      </c>
      <c r="K10" s="32">
        <f>'[14]ддз 32'!$J$73</f>
        <v>0</v>
      </c>
      <c r="L10" s="32">
        <f>'[14]ддз 33'!$J$73</f>
        <v>0</v>
      </c>
      <c r="M10" s="32">
        <f>'[14]ддз 34'!$J$73</f>
        <v>0</v>
      </c>
      <c r="N10" s="32">
        <f>'[14]ддз 35'!$J$73</f>
        <v>0</v>
      </c>
      <c r="O10" s="9">
        <f t="shared" si="2"/>
        <v>0</v>
      </c>
      <c r="P10" s="31"/>
      <c r="Q10" s="32">
        <f>'[14]ліцей'!$J$73</f>
        <v>0</v>
      </c>
      <c r="R10" s="31">
        <f t="shared" si="3"/>
        <v>0</v>
      </c>
      <c r="S10" s="31"/>
      <c r="T10" s="32">
        <f>'[14]гімназія'!$J$73</f>
        <v>0</v>
      </c>
      <c r="U10" s="31">
        <f t="shared" si="0"/>
        <v>0</v>
      </c>
      <c r="V10" s="31"/>
      <c r="W10" s="32"/>
      <c r="X10" s="31"/>
      <c r="Y10" s="31"/>
      <c r="Z10" s="32">
        <f>'[14]нвк родина'!$J$73</f>
        <v>1153.72</v>
      </c>
      <c r="AA10" s="32">
        <f t="shared" si="4"/>
        <v>1153.72</v>
      </c>
      <c r="AB10" s="31"/>
      <c r="AC10" s="32">
        <f>'[14]сш 5'!$J$73</f>
        <v>0</v>
      </c>
      <c r="AD10" s="31">
        <f t="shared" si="5"/>
        <v>0</v>
      </c>
      <c r="AE10" s="31"/>
      <c r="AF10" s="32">
        <f>'[14]нвк перспектива'!$J$73</f>
        <v>375.63</v>
      </c>
      <c r="AG10" s="31">
        <f t="shared" si="6"/>
        <v>375.63</v>
      </c>
      <c r="AH10" s="31"/>
      <c r="AI10" s="32">
        <f>'[14]сш 8'!$J$73</f>
        <v>10300</v>
      </c>
      <c r="AJ10" s="31">
        <f t="shared" si="1"/>
        <v>10300</v>
      </c>
      <c r="AK10" s="31"/>
      <c r="AL10" s="32">
        <f>'[14]сш 10'!$J$73</f>
        <v>98.93</v>
      </c>
      <c r="AM10" s="31">
        <f t="shared" si="7"/>
        <v>98.93</v>
      </c>
      <c r="AN10" s="31"/>
      <c r="AO10" s="32">
        <f>'[14]НВК"Дивосвіт"'!$J$73+'[14]ддз 15'!$J$73+'[14]ддз 20'!$J$73</f>
        <v>0</v>
      </c>
      <c r="AP10" s="31">
        <f t="shared" si="8"/>
        <v>0</v>
      </c>
      <c r="AQ10" s="31"/>
      <c r="AR10" s="32">
        <f>'[14]сш 12'!$J$73</f>
        <v>0</v>
      </c>
      <c r="AS10" s="32">
        <f t="shared" si="9"/>
        <v>0</v>
      </c>
      <c r="AT10" s="32">
        <f t="shared" si="16"/>
        <v>0</v>
      </c>
      <c r="AU10" s="32">
        <f t="shared" si="10"/>
        <v>11928.28</v>
      </c>
      <c r="AV10" s="9">
        <f t="shared" si="11"/>
        <v>11928.28</v>
      </c>
      <c r="AW10" s="4"/>
      <c r="AX10" s="4">
        <f>'[14]070304'!$J$73</f>
        <v>94.41999999999999</v>
      </c>
      <c r="AY10" s="3">
        <f t="shared" si="12"/>
        <v>94.41999999999999</v>
      </c>
      <c r="AZ10" s="4">
        <f>'[14]070401'!$J$73</f>
        <v>174.86</v>
      </c>
      <c r="BA10" s="4">
        <f>'[14]070802'!$J$73</f>
        <v>2548.81</v>
      </c>
      <c r="BB10" s="4">
        <f>'[14]070804'!$J$73</f>
        <v>1652.04</v>
      </c>
      <c r="BC10" s="4">
        <f>'[14]070805'!$J$73</f>
        <v>30427.58</v>
      </c>
      <c r="BD10" s="14">
        <f t="shared" si="13"/>
        <v>0</v>
      </c>
      <c r="BE10" s="14">
        <f t="shared" si="14"/>
        <v>46825.990000000005</v>
      </c>
      <c r="BF10" s="14">
        <f t="shared" si="15"/>
        <v>46825.990000000005</v>
      </c>
      <c r="BG10" s="4">
        <f>'[14]130107'!$J$73</f>
        <v>0</v>
      </c>
      <c r="BH10" s="4">
        <f>'[14]010116'!$J$73</f>
        <v>0</v>
      </c>
      <c r="BI10" s="17">
        <f t="shared" si="17"/>
        <v>0</v>
      </c>
      <c r="BJ10" s="17">
        <f t="shared" si="18"/>
        <v>46825.990000000005</v>
      </c>
      <c r="BK10" s="17">
        <f t="shared" si="19"/>
        <v>46825.990000000005</v>
      </c>
      <c r="BL10" s="29">
        <f>BK10-'[14]свод'!$J$73-'[14]130107'!$J$73-'[14]010116'!$J$73</f>
        <v>0</v>
      </c>
      <c r="BM10" s="10"/>
    </row>
    <row r="11" spans="1:65" ht="12.75">
      <c r="A11" s="3">
        <v>2240</v>
      </c>
      <c r="B11" s="23" t="s">
        <v>42</v>
      </c>
      <c r="C11" s="32">
        <f>'[14]ддз 4'!$M$73</f>
        <v>1532.5095999999999</v>
      </c>
      <c r="D11" s="32">
        <f>'[14]ддз 12'!$M$73</f>
        <v>164.05999999999997</v>
      </c>
      <c r="E11" s="32">
        <f>'[14]ддз 18'!$M$73</f>
        <v>900.3024</v>
      </c>
      <c r="F11" s="32">
        <f>'[14]ддз 21'!$M$73</f>
        <v>526.2968</v>
      </c>
      <c r="G11" s="32">
        <f>'[14]ддз 24'!$M$73</f>
        <v>423.6324</v>
      </c>
      <c r="H11" s="32">
        <f>'[14]ддз 28'!$M$73</f>
        <v>767.9924000000001</v>
      </c>
      <c r="I11" s="32">
        <f>'[14]ддз 29'!$M$73</f>
        <v>817.0968</v>
      </c>
      <c r="J11" s="32">
        <f>'[14]ддз 30'!$M$73</f>
        <v>0</v>
      </c>
      <c r="K11" s="32">
        <f>'[14]ддз 32'!$M$73</f>
        <v>1251.8644</v>
      </c>
      <c r="L11" s="32">
        <f>'[14]ддз 33'!$M$73</f>
        <v>2589.564</v>
      </c>
      <c r="M11" s="32">
        <f>'[14]ддз 34'!$M$73</f>
        <v>1959.6668</v>
      </c>
      <c r="N11" s="32">
        <f>'[14]ддз 35'!$M$73</f>
        <v>1462.2244</v>
      </c>
      <c r="O11" s="9">
        <f t="shared" si="2"/>
        <v>12395.21</v>
      </c>
      <c r="P11" s="31"/>
      <c r="Q11" s="32">
        <f>'[14]ліцей'!$M$73</f>
        <v>7948.642052459017</v>
      </c>
      <c r="R11" s="31">
        <f t="shared" si="3"/>
        <v>7948.642052459017</v>
      </c>
      <c r="S11" s="31"/>
      <c r="T11" s="32">
        <f>'[14]гімназія'!$M$73</f>
        <v>11296.433207650272</v>
      </c>
      <c r="U11" s="31">
        <f t="shared" si="0"/>
        <v>11296.433207650272</v>
      </c>
      <c r="V11" s="31"/>
      <c r="W11" s="32"/>
      <c r="X11" s="31"/>
      <c r="Y11" s="31"/>
      <c r="Z11" s="32">
        <f>'[14]нвк родина'!$M$73</f>
        <v>643.236</v>
      </c>
      <c r="AA11" s="31">
        <f t="shared" si="4"/>
        <v>643.236</v>
      </c>
      <c r="AB11" s="31"/>
      <c r="AC11" s="32">
        <f>'[14]сш 5'!$M$73</f>
        <v>4447.063103825137</v>
      </c>
      <c r="AD11" s="31">
        <f t="shared" si="5"/>
        <v>4447.063103825137</v>
      </c>
      <c r="AE11" s="31"/>
      <c r="AF11" s="32">
        <f>'[14]нвк перспектива'!$M$73</f>
        <v>4063.6104535519125</v>
      </c>
      <c r="AG11" s="31">
        <f t="shared" si="6"/>
        <v>4063.6104535519125</v>
      </c>
      <c r="AH11" s="31"/>
      <c r="AI11" s="32">
        <f>'[14]сш 8'!$M$73</f>
        <v>3124.5004513661197</v>
      </c>
      <c r="AJ11" s="31">
        <f t="shared" si="1"/>
        <v>3124.5004513661197</v>
      </c>
      <c r="AK11" s="31"/>
      <c r="AL11" s="32">
        <f>'[14]сш 10'!$M$73</f>
        <v>15782.351963934425</v>
      </c>
      <c r="AM11" s="31">
        <f t="shared" si="7"/>
        <v>15782.351963934425</v>
      </c>
      <c r="AN11" s="31"/>
      <c r="AO11" s="32">
        <f>'[14]НВК"Дивосвіт"'!$M$73+'[14]ддз 15'!$M$73+'[14]ддз 20'!$M$73</f>
        <v>18618.86666338798</v>
      </c>
      <c r="AP11" s="31">
        <f t="shared" si="8"/>
        <v>18618.86666338798</v>
      </c>
      <c r="AQ11" s="31"/>
      <c r="AR11" s="32">
        <f>'[14]сш 12'!$M$73</f>
        <v>2744.7283519125685</v>
      </c>
      <c r="AS11" s="31">
        <f t="shared" si="9"/>
        <v>2744.7283519125685</v>
      </c>
      <c r="AT11" s="32">
        <f t="shared" si="16"/>
        <v>0</v>
      </c>
      <c r="AU11" s="32">
        <f t="shared" si="10"/>
        <v>68669.43224808743</v>
      </c>
      <c r="AV11" s="9">
        <f t="shared" si="11"/>
        <v>68669.43224808743</v>
      </c>
      <c r="AW11" s="4"/>
      <c r="AX11" s="4">
        <f>'[14]070304'!$M$73</f>
        <v>3689.6091519125684</v>
      </c>
      <c r="AY11" s="3">
        <f t="shared" si="12"/>
        <v>3689.6091519125684</v>
      </c>
      <c r="AZ11" s="4">
        <f>'[14]070401'!$M$73</f>
        <v>11618.116</v>
      </c>
      <c r="BA11" s="4">
        <f>'[14]070802'!$M$73</f>
        <v>2801</v>
      </c>
      <c r="BB11" s="4">
        <f>'[14]070804'!$M$73</f>
        <v>2878</v>
      </c>
      <c r="BC11" s="4">
        <f>'[14]070805'!$M$73</f>
        <v>1769.75</v>
      </c>
      <c r="BD11" s="14">
        <f t="shared" si="13"/>
        <v>0</v>
      </c>
      <c r="BE11" s="14">
        <f t="shared" si="14"/>
        <v>103821.11739999997</v>
      </c>
      <c r="BF11" s="14">
        <f t="shared" si="15"/>
        <v>103821.11739999997</v>
      </c>
      <c r="BG11" s="4">
        <f>'[14]130107'!$M$73</f>
        <v>13049.630000000001</v>
      </c>
      <c r="BH11" s="4">
        <f>'[14]010116'!$M$73</f>
        <v>0</v>
      </c>
      <c r="BI11" s="17">
        <f t="shared" si="17"/>
        <v>0</v>
      </c>
      <c r="BJ11" s="17">
        <f t="shared" si="18"/>
        <v>116870.74739999998</v>
      </c>
      <c r="BK11" s="17">
        <f t="shared" si="19"/>
        <v>116870.74739999998</v>
      </c>
      <c r="BL11" s="29">
        <f>BK11-'[14]свод'!$M$73-'[14]130107'!$M$73-'[14]010116'!$M$73</f>
        <v>-1.0913936421275139E-11</v>
      </c>
      <c r="BM11" s="10"/>
    </row>
    <row r="12" spans="1:67" ht="12.75">
      <c r="A12" s="3">
        <v>2800</v>
      </c>
      <c r="B12" s="23" t="s">
        <v>43</v>
      </c>
      <c r="C12" s="32">
        <f>'[16]ддз 4'!$M$73</f>
        <v>2608.57</v>
      </c>
      <c r="D12" s="32">
        <f>'[16]ддз 12'!$M$73</f>
        <v>464.6</v>
      </c>
      <c r="E12" s="32">
        <f>'[16]ддз 18'!$M$73</f>
        <v>643.97</v>
      </c>
      <c r="F12" s="32">
        <f>'[16]ддз 21'!$M$73</f>
        <v>1773.34</v>
      </c>
      <c r="G12" s="32">
        <f>'[16]ддз 24'!$M$73</f>
        <v>703.47</v>
      </c>
      <c r="H12" s="32">
        <f>'[16]ддз 28'!$M$73</f>
        <v>1875.69</v>
      </c>
      <c r="I12" s="32">
        <f>'[16]ддз 29'!$M$73</f>
        <v>1310.15</v>
      </c>
      <c r="J12" s="32">
        <f>'[16]ддз 30'!$M$73</f>
        <v>0</v>
      </c>
      <c r="K12" s="32">
        <f>'[16]ддз 32'!$M$73</f>
        <v>1577.2399999999998</v>
      </c>
      <c r="L12" s="32">
        <f>'[16]ддз 33'!$M$73</f>
        <v>1929.21</v>
      </c>
      <c r="M12" s="32">
        <f>'[16]ддз 34'!$M$73</f>
        <v>1284.76</v>
      </c>
      <c r="N12" s="32">
        <f>'[16]ддз 35'!$M$73</f>
        <v>2819.41</v>
      </c>
      <c r="O12" s="9">
        <f t="shared" si="2"/>
        <v>16990.410000000003</v>
      </c>
      <c r="P12" s="31"/>
      <c r="Q12" s="32">
        <f>'[16]ліцей'!$M$73</f>
        <v>1145.24</v>
      </c>
      <c r="R12" s="31">
        <f t="shared" si="3"/>
        <v>1145.24</v>
      </c>
      <c r="S12" s="31"/>
      <c r="T12" s="32">
        <f>'[16]гімназія'!$M$73</f>
        <v>1582.33</v>
      </c>
      <c r="U12" s="31">
        <f t="shared" si="0"/>
        <v>1582.33</v>
      </c>
      <c r="V12" s="31"/>
      <c r="W12" s="32">
        <f>'[16]сш 3'!$M$73</f>
        <v>0</v>
      </c>
      <c r="X12" s="31">
        <f>V12+W12</f>
        <v>0</v>
      </c>
      <c r="Y12" s="31"/>
      <c r="Z12" s="32">
        <f>'[16]нвк родина'!$M$73</f>
        <v>578.72</v>
      </c>
      <c r="AA12" s="31">
        <f t="shared" si="4"/>
        <v>578.72</v>
      </c>
      <c r="AB12" s="31"/>
      <c r="AC12" s="32">
        <f>'[16]сш 5'!$M$73</f>
        <v>622.58</v>
      </c>
      <c r="AD12" s="31">
        <f t="shared" si="5"/>
        <v>622.58</v>
      </c>
      <c r="AE12" s="31"/>
      <c r="AF12" s="32">
        <f>'[16]нвк перспектива'!$M$73</f>
        <v>1434.13</v>
      </c>
      <c r="AG12" s="31">
        <f t="shared" si="6"/>
        <v>1434.13</v>
      </c>
      <c r="AH12" s="31"/>
      <c r="AI12" s="32">
        <f>'[16]сш 8'!$M$73</f>
        <v>932.9200000000001</v>
      </c>
      <c r="AJ12" s="31">
        <f t="shared" si="1"/>
        <v>932.9200000000001</v>
      </c>
      <c r="AK12" s="31"/>
      <c r="AL12" s="32">
        <f>'[16]сш 10'!$M$73</f>
        <v>997.79</v>
      </c>
      <c r="AM12" s="31">
        <f t="shared" si="7"/>
        <v>997.79</v>
      </c>
      <c r="AN12" s="31"/>
      <c r="AO12" s="32">
        <f>'[16]НВК"Дивосвіт"'!$M$73+'[16]ддз 15'!$M$73+'[16]ддз 20'!$M$73</f>
        <v>3552.7200000000003</v>
      </c>
      <c r="AP12" s="31">
        <f t="shared" si="8"/>
        <v>3552.7200000000003</v>
      </c>
      <c r="AQ12" s="31"/>
      <c r="AR12" s="32">
        <f>'[16]сш 12'!$M$73</f>
        <v>756.78</v>
      </c>
      <c r="AS12" s="31">
        <f t="shared" si="9"/>
        <v>756.78</v>
      </c>
      <c r="AT12" s="32">
        <f t="shared" si="16"/>
        <v>0</v>
      </c>
      <c r="AU12" s="32">
        <f t="shared" si="10"/>
        <v>11603.210000000001</v>
      </c>
      <c r="AV12" s="9">
        <f t="shared" si="11"/>
        <v>11603.210000000001</v>
      </c>
      <c r="AW12" s="4"/>
      <c r="AX12" s="4">
        <f>'[16]070304'!$M$73</f>
        <v>896.1099999999999</v>
      </c>
      <c r="AY12" s="3">
        <f t="shared" si="12"/>
        <v>896.1099999999999</v>
      </c>
      <c r="AZ12" s="4">
        <f>'[16]070401'!$M$73</f>
        <v>2168.23</v>
      </c>
      <c r="BA12" s="4">
        <f>'[16]070802'!$M$73</f>
        <v>770.95</v>
      </c>
      <c r="BB12" s="4">
        <f>'[16]070804'!$M$73</f>
        <v>1012.1800000000001</v>
      </c>
      <c r="BC12" s="4">
        <f>'[16]070805'!$M$73</f>
        <v>530.0799999999999</v>
      </c>
      <c r="BD12" s="14">
        <f t="shared" si="13"/>
        <v>0</v>
      </c>
      <c r="BE12" s="14">
        <f t="shared" si="14"/>
        <v>33971.170000000006</v>
      </c>
      <c r="BF12" s="14">
        <f t="shared" si="15"/>
        <v>33971.170000000006</v>
      </c>
      <c r="BG12" s="4">
        <f>'[16]130107'!$M$73</f>
        <v>1379.4</v>
      </c>
      <c r="BH12" s="4">
        <f>'[16]010116'!$M$73</f>
        <v>0</v>
      </c>
      <c r="BI12" s="17">
        <f t="shared" si="17"/>
        <v>0</v>
      </c>
      <c r="BJ12" s="17">
        <f t="shared" si="18"/>
        <v>35350.57000000001</v>
      </c>
      <c r="BK12" s="17">
        <f t="shared" si="19"/>
        <v>35350.57000000001</v>
      </c>
      <c r="BL12" s="29">
        <f>BK12-'[16]свод'!$M$73-'[16]130107'!$M$73-'[16]010116'!$M$73</f>
        <v>8.640199666842818E-12</v>
      </c>
      <c r="BM12" s="10"/>
      <c r="BO12" s="10"/>
    </row>
    <row r="13" spans="1:64" s="22" customFormat="1" ht="25.5">
      <c r="A13" s="7">
        <v>2270</v>
      </c>
      <c r="B13" s="24" t="s">
        <v>44</v>
      </c>
      <c r="C13" s="33">
        <f>C14+C15+C16+C17+C18</f>
        <v>199957.9</v>
      </c>
      <c r="D13" s="33">
        <f>D14+D15+D16+D17+D18</f>
        <v>57350.45</v>
      </c>
      <c r="E13" s="33">
        <f aca="true" t="shared" si="20" ref="E13:AS13">E14+E15+E16+E17+E18</f>
        <v>106023.77</v>
      </c>
      <c r="F13" s="33">
        <f t="shared" si="20"/>
        <v>149869.26</v>
      </c>
      <c r="G13" s="33">
        <f t="shared" si="20"/>
        <v>55558.34999999999</v>
      </c>
      <c r="H13" s="33">
        <f t="shared" si="20"/>
        <v>75938.19</v>
      </c>
      <c r="I13" s="33">
        <f t="shared" si="20"/>
        <v>126121.36</v>
      </c>
      <c r="J13" s="33">
        <f t="shared" si="20"/>
        <v>5851.42</v>
      </c>
      <c r="K13" s="33">
        <f t="shared" si="20"/>
        <v>194791.7</v>
      </c>
      <c r="L13" s="33">
        <f t="shared" si="20"/>
        <v>169052.07</v>
      </c>
      <c r="M13" s="33">
        <f t="shared" si="20"/>
        <v>178140.72</v>
      </c>
      <c r="N13" s="33">
        <f t="shared" si="20"/>
        <v>212788</v>
      </c>
      <c r="O13" s="18">
        <f aca="true" t="shared" si="21" ref="O13:O18">SUM(C13:N13)</f>
        <v>1531443.19</v>
      </c>
      <c r="P13" s="33">
        <f t="shared" si="20"/>
        <v>0</v>
      </c>
      <c r="Q13" s="33">
        <f t="shared" si="20"/>
        <v>134411.36</v>
      </c>
      <c r="R13" s="33">
        <f t="shared" si="20"/>
        <v>134411.36</v>
      </c>
      <c r="S13" s="33">
        <f t="shared" si="20"/>
        <v>0</v>
      </c>
      <c r="T13" s="33">
        <f t="shared" si="20"/>
        <v>220638.77</v>
      </c>
      <c r="U13" s="33">
        <f t="shared" si="20"/>
        <v>220638.77</v>
      </c>
      <c r="V13" s="33">
        <f t="shared" si="20"/>
        <v>0</v>
      </c>
      <c r="W13" s="33">
        <f t="shared" si="20"/>
        <v>4506.49</v>
      </c>
      <c r="X13" s="33">
        <f>X14+X15+X16+X17+X18</f>
        <v>4506.49</v>
      </c>
      <c r="Y13" s="33">
        <f>Y14+Y15+Y16+Y17+Y18</f>
        <v>0</v>
      </c>
      <c r="Z13" s="33">
        <f t="shared" si="20"/>
        <v>12883.340000000002</v>
      </c>
      <c r="AA13" s="33">
        <f t="shared" si="20"/>
        <v>12883.340000000002</v>
      </c>
      <c r="AB13" s="33">
        <f t="shared" si="20"/>
        <v>0</v>
      </c>
      <c r="AC13" s="33">
        <f t="shared" si="20"/>
        <v>152207.19</v>
      </c>
      <c r="AD13" s="33">
        <f t="shared" si="20"/>
        <v>152207.19</v>
      </c>
      <c r="AE13" s="33">
        <f t="shared" si="20"/>
        <v>0</v>
      </c>
      <c r="AF13" s="33">
        <f t="shared" si="20"/>
        <v>182786.12</v>
      </c>
      <c r="AG13" s="33">
        <f t="shared" si="20"/>
        <v>182786.12</v>
      </c>
      <c r="AH13" s="33">
        <f t="shared" si="20"/>
        <v>0</v>
      </c>
      <c r="AI13" s="33">
        <f t="shared" si="20"/>
        <v>222157.5</v>
      </c>
      <c r="AJ13" s="33">
        <f t="shared" si="20"/>
        <v>222157.5</v>
      </c>
      <c r="AK13" s="33">
        <f t="shared" si="20"/>
        <v>0</v>
      </c>
      <c r="AL13" s="33">
        <f t="shared" si="20"/>
        <v>159519.93</v>
      </c>
      <c r="AM13" s="33">
        <f t="shared" si="20"/>
        <v>159519.93</v>
      </c>
      <c r="AN13" s="33">
        <f t="shared" si="20"/>
        <v>0</v>
      </c>
      <c r="AO13" s="33">
        <f t="shared" si="20"/>
        <v>401271.19</v>
      </c>
      <c r="AP13" s="33">
        <f t="shared" si="20"/>
        <v>401271.19</v>
      </c>
      <c r="AQ13" s="33">
        <f t="shared" si="20"/>
        <v>0</v>
      </c>
      <c r="AR13" s="33">
        <f t="shared" si="20"/>
        <v>164015.65999999997</v>
      </c>
      <c r="AS13" s="33">
        <f t="shared" si="20"/>
        <v>164015.65999999997</v>
      </c>
      <c r="AT13" s="33">
        <f t="shared" si="16"/>
        <v>0</v>
      </c>
      <c r="AU13" s="33">
        <f t="shared" si="10"/>
        <v>1654397.5499999998</v>
      </c>
      <c r="AV13" s="18">
        <f t="shared" si="11"/>
        <v>1654397.5499999998</v>
      </c>
      <c r="AW13" s="19">
        <f aca="true" t="shared" si="22" ref="AW13:BC13">AW14+AW15+AW16+AW17+AW18</f>
        <v>0</v>
      </c>
      <c r="AX13" s="19">
        <f t="shared" si="22"/>
        <v>80873.22</v>
      </c>
      <c r="AY13" s="19">
        <f t="shared" si="22"/>
        <v>80873.22</v>
      </c>
      <c r="AZ13" s="19">
        <f t="shared" si="22"/>
        <v>119332.09</v>
      </c>
      <c r="BA13" s="19">
        <f t="shared" si="22"/>
        <v>7273.25</v>
      </c>
      <c r="BB13" s="19">
        <f t="shared" si="22"/>
        <v>3551.93</v>
      </c>
      <c r="BC13" s="19">
        <f t="shared" si="22"/>
        <v>3610.3999999999996</v>
      </c>
      <c r="BD13" s="20">
        <f t="shared" si="13"/>
        <v>0</v>
      </c>
      <c r="BE13" s="20">
        <f>O13+AU13+AX13+AZ13+BA13+BB13+BC13</f>
        <v>3400481.63</v>
      </c>
      <c r="BF13" s="20">
        <f t="shared" si="15"/>
        <v>3400481.63</v>
      </c>
      <c r="BG13" s="19">
        <f>BG14+BG15+BG16+BG17+BG18</f>
        <v>85106.49</v>
      </c>
      <c r="BH13" s="19">
        <f>BH14+BH15+BH16+BH17+BH18</f>
        <v>0</v>
      </c>
      <c r="BI13" s="21">
        <f t="shared" si="17"/>
        <v>0</v>
      </c>
      <c r="BJ13" s="21">
        <f t="shared" si="18"/>
        <v>3485588.12</v>
      </c>
      <c r="BK13" s="21">
        <f t="shared" si="19"/>
        <v>3485588.12</v>
      </c>
      <c r="BL13" s="30"/>
    </row>
    <row r="14" spans="1:65" ht="12.75">
      <c r="A14" s="3">
        <v>2271</v>
      </c>
      <c r="B14" s="23" t="s">
        <v>45</v>
      </c>
      <c r="C14" s="32">
        <f>'[14]ддз 4'!$T$73</f>
        <v>103847.52</v>
      </c>
      <c r="D14" s="32">
        <f>'[14]ддз 12'!$T$73</f>
        <v>0</v>
      </c>
      <c r="E14" s="32">
        <f>'[14]ддз 18'!$T$73</f>
        <v>0</v>
      </c>
      <c r="F14" s="32">
        <f>'[14]ддз 21'!$T$73</f>
        <v>81735.84</v>
      </c>
      <c r="G14" s="32">
        <f>'[14]ддз 24'!$T$73</f>
        <v>33375.84</v>
      </c>
      <c r="H14" s="32">
        <f>'[14]ддз 28'!$T$73</f>
        <v>51008.64</v>
      </c>
      <c r="I14" s="32">
        <f>'[14]ддз 29'!$T$73</f>
        <v>79831.2</v>
      </c>
      <c r="J14" s="32">
        <f>'[8]ддз 30'!$T$73</f>
        <v>0</v>
      </c>
      <c r="K14" s="32">
        <f>'[14]ддз 32'!$T$73</f>
        <v>0</v>
      </c>
      <c r="L14" s="32">
        <f>'[14]ддз 33'!$T$73</f>
        <v>95425.44</v>
      </c>
      <c r="M14" s="32">
        <f>'[14]ддз 34'!$T$73</f>
        <v>124248</v>
      </c>
      <c r="N14" s="32">
        <f>'[14]ддз 35'!$T$73</f>
        <v>135083.61</v>
      </c>
      <c r="O14" s="9">
        <f t="shared" si="21"/>
        <v>704556.09</v>
      </c>
      <c r="P14" s="31"/>
      <c r="Q14" s="32">
        <f>'[14]ліцей'!$T$73</f>
        <v>0</v>
      </c>
      <c r="R14" s="31">
        <f>P14+Q14</f>
        <v>0</v>
      </c>
      <c r="S14" s="31"/>
      <c r="T14" s="32">
        <f>'[14]гімназія'!$T$73</f>
        <v>0</v>
      </c>
      <c r="U14" s="31">
        <f>S14+T14</f>
        <v>0</v>
      </c>
      <c r="V14" s="31"/>
      <c r="W14" s="32">
        <f>'[14]сш 3'!$T$73</f>
        <v>0</v>
      </c>
      <c r="X14" s="32">
        <f>V14+W14</f>
        <v>0</v>
      </c>
      <c r="Y14" s="32"/>
      <c r="Z14" s="32">
        <f>'[14]нвк родина'!$T$73</f>
        <v>0</v>
      </c>
      <c r="AA14" s="31">
        <f>Y14+Z14</f>
        <v>0</v>
      </c>
      <c r="AB14" s="31"/>
      <c r="AC14" s="32">
        <f>'[14]сш 5'!$T$73</f>
        <v>116961.17</v>
      </c>
      <c r="AD14" s="31">
        <f>AB14+AC14</f>
        <v>116961.17</v>
      </c>
      <c r="AE14" s="31"/>
      <c r="AF14" s="32">
        <f>'[14]нвк перспектива'!$T$73</f>
        <v>164052</v>
      </c>
      <c r="AG14" s="31">
        <f>AE14+AF14</f>
        <v>164052</v>
      </c>
      <c r="AH14" s="31"/>
      <c r="AI14" s="32">
        <f>'[14]сш 8'!$T$73</f>
        <v>154026.68</v>
      </c>
      <c r="AJ14" s="31">
        <f>AH14+AI14</f>
        <v>154026.68</v>
      </c>
      <c r="AK14" s="31"/>
      <c r="AL14" s="32">
        <f>'[14]сш 10'!$T$73</f>
        <v>124679.52</v>
      </c>
      <c r="AM14" s="31">
        <f>AK14+AL14</f>
        <v>124679.52</v>
      </c>
      <c r="AN14" s="31"/>
      <c r="AO14" s="32">
        <f>'[14]НВК"Дивосвіт"'!$T$73+'[14]ддз 15'!$T$73+'[14]ддз 20'!$T$73</f>
        <v>36203.04</v>
      </c>
      <c r="AP14" s="31">
        <f>AN14+AO14</f>
        <v>36203.04</v>
      </c>
      <c r="AQ14" s="31"/>
      <c r="AR14" s="32">
        <f>'[14]сш 12'!$T$73</f>
        <v>117395.4</v>
      </c>
      <c r="AS14" s="31">
        <f>AQ14+AR14</f>
        <v>117395.4</v>
      </c>
      <c r="AT14" s="32">
        <f t="shared" si="16"/>
        <v>0</v>
      </c>
      <c r="AU14" s="32">
        <f t="shared" si="16"/>
        <v>713317.81</v>
      </c>
      <c r="AV14" s="9">
        <f>AT14+AU14</f>
        <v>713317.81</v>
      </c>
      <c r="AW14" s="4"/>
      <c r="AX14" s="4">
        <f>'[14]070304'!$T$73</f>
        <v>58642.08</v>
      </c>
      <c r="AY14" s="3">
        <f>AW14+AX14</f>
        <v>58642.08</v>
      </c>
      <c r="AZ14" s="4">
        <f>'[14]070401'!$T$73</f>
        <v>101634.9</v>
      </c>
      <c r="BA14" s="4">
        <f>'[14]070802'!$T$73</f>
        <v>6294.24</v>
      </c>
      <c r="BB14" s="4">
        <f>'[14]070804'!$T$73</f>
        <v>1755.84</v>
      </c>
      <c r="BC14" s="4">
        <f>'[14]070805'!$T$73</f>
        <v>1324.32</v>
      </c>
      <c r="BD14" s="14">
        <f>AT14+AW14</f>
        <v>0</v>
      </c>
      <c r="BE14" s="14">
        <f>O14+AU14+AX14+AZ14+BA14+BB14+BC14</f>
        <v>1587525.28</v>
      </c>
      <c r="BF14" s="14">
        <f>BE14+BD14</f>
        <v>1587525.28</v>
      </c>
      <c r="BG14" s="4">
        <f>'[14]130107'!$T$73</f>
        <v>67287.36</v>
      </c>
      <c r="BH14" s="4">
        <f>'[14]010116'!$T$73</f>
        <v>0</v>
      </c>
      <c r="BI14" s="17">
        <f>BD14</f>
        <v>0</v>
      </c>
      <c r="BJ14" s="17">
        <f>BE14+BG14+BH14</f>
        <v>1654812.6400000001</v>
      </c>
      <c r="BK14" s="17">
        <f>BI14+BJ14</f>
        <v>1654812.6400000001</v>
      </c>
      <c r="BL14" s="29">
        <f>BK14-'[14]свод'!$T$73-'[14]130107'!$T$73-'[14]010116'!$T$73</f>
        <v>1.0186340659856796E-10</v>
      </c>
      <c r="BM14" s="10"/>
    </row>
    <row r="15" spans="1:65" ht="16.5" customHeight="1">
      <c r="A15" s="3">
        <v>2272</v>
      </c>
      <c r="B15" s="23" t="s">
        <v>46</v>
      </c>
      <c r="C15" s="32">
        <f>'[14]ддз 4'!$U$73</f>
        <v>19602.64</v>
      </c>
      <c r="D15" s="32">
        <f>'[14]ддз 12'!$U$73</f>
        <v>1075.03</v>
      </c>
      <c r="E15" s="32">
        <f>'[14]ддз 18'!$U$73</f>
        <v>4635.38</v>
      </c>
      <c r="F15" s="32">
        <f>'[14]ддз 21'!$U$73</f>
        <v>9522.08</v>
      </c>
      <c r="G15" s="32">
        <f>'[14]ддз 24'!$U$73</f>
        <v>4104.84</v>
      </c>
      <c r="H15" s="32">
        <f>'[14]ддз 28'!$U$73</f>
        <v>4858.76</v>
      </c>
      <c r="I15" s="32">
        <f>'[14]ддз 29'!$U$73</f>
        <v>7651.16</v>
      </c>
      <c r="J15" s="32">
        <f>'[8]ддз 30'!$U$73</f>
        <v>0</v>
      </c>
      <c r="K15" s="32">
        <f>'[14]ддз 32'!$U$73</f>
        <v>15162.720000000001</v>
      </c>
      <c r="L15" s="32">
        <f>'[14]ддз 33'!$U$73</f>
        <v>14464.64</v>
      </c>
      <c r="M15" s="32">
        <f>'[14]ддз 34'!$U$73</f>
        <v>7148.54</v>
      </c>
      <c r="N15" s="32">
        <f>'[14]ддз 35'!$U$73</f>
        <v>13431.439999999999</v>
      </c>
      <c r="O15" s="9">
        <f t="shared" si="21"/>
        <v>101657.23</v>
      </c>
      <c r="P15" s="31"/>
      <c r="Q15" s="32">
        <f>'[14]ліцей'!$U$73</f>
        <v>5630.93</v>
      </c>
      <c r="R15" s="31">
        <f>P15+Q15</f>
        <v>5630.93</v>
      </c>
      <c r="S15" s="31"/>
      <c r="T15" s="32">
        <f>'[14]гімназія'!$U$73</f>
        <v>8125.88</v>
      </c>
      <c r="U15" s="32">
        <f>T15</f>
        <v>8125.88</v>
      </c>
      <c r="V15" s="31"/>
      <c r="W15" s="32">
        <f>'[14]сш 3'!$U$73</f>
        <v>0</v>
      </c>
      <c r="X15" s="32">
        <f>V15+W15</f>
        <v>0</v>
      </c>
      <c r="Y15" s="32"/>
      <c r="Z15" s="32">
        <f>'[14]нвк родина'!$U$73</f>
        <v>1473.19</v>
      </c>
      <c r="AA15" s="31">
        <f>Y15+Z15</f>
        <v>1473.19</v>
      </c>
      <c r="AB15" s="31"/>
      <c r="AC15" s="32">
        <f>'[14]сш 5'!$U$73</f>
        <v>8201.77</v>
      </c>
      <c r="AD15" s="31">
        <f>AB15+AC15</f>
        <v>8201.77</v>
      </c>
      <c r="AE15" s="31"/>
      <c r="AF15" s="32">
        <f>'[14]нвк перспектива'!$U$73</f>
        <v>4272.360000000001</v>
      </c>
      <c r="AG15" s="31">
        <f>AE15+AF15</f>
        <v>4272.360000000001</v>
      </c>
      <c r="AH15" s="31"/>
      <c r="AI15" s="32">
        <f>'[14]сш 8'!$U$73</f>
        <v>9743.25</v>
      </c>
      <c r="AJ15" s="31">
        <f>AH15+AI15</f>
        <v>9743.25</v>
      </c>
      <c r="AK15" s="31"/>
      <c r="AL15" s="32">
        <f>'[14]сш 10'!$U$73</f>
        <v>6785.54</v>
      </c>
      <c r="AM15" s="31">
        <f>AK15+AL15</f>
        <v>6785.54</v>
      </c>
      <c r="AN15" s="31"/>
      <c r="AO15" s="32">
        <f>'[14]НВК"Дивосвіт"'!$U$73+'[14]ддз 15'!$U$73+'[14]ддз 20'!$U$73</f>
        <v>10918.3</v>
      </c>
      <c r="AP15" s="31">
        <f>AN15+AO15</f>
        <v>10918.3</v>
      </c>
      <c r="AQ15" s="31"/>
      <c r="AR15" s="32">
        <f>'[14]сш 12'!$U$73</f>
        <v>7539.54</v>
      </c>
      <c r="AS15" s="31">
        <f>AQ15+AR15</f>
        <v>7539.54</v>
      </c>
      <c r="AT15" s="32">
        <f t="shared" si="16"/>
        <v>0</v>
      </c>
      <c r="AU15" s="32">
        <f t="shared" si="16"/>
        <v>62690.76</v>
      </c>
      <c r="AV15" s="9">
        <f>AT15+AU15</f>
        <v>62690.76</v>
      </c>
      <c r="AW15" s="4"/>
      <c r="AX15" s="4">
        <f>'[14]070304'!$U$73</f>
        <v>2429.38</v>
      </c>
      <c r="AY15" s="3">
        <f>AW15+AX15</f>
        <v>2429.38</v>
      </c>
      <c r="AZ15" s="4">
        <f>'[14]070401'!$U$73</f>
        <v>1772.81</v>
      </c>
      <c r="BA15" s="4">
        <f>'[14]070802'!$U$73</f>
        <v>83.76</v>
      </c>
      <c r="BB15" s="4">
        <f>'[14]070804'!$U$73</f>
        <v>55.85</v>
      </c>
      <c r="BC15" s="4">
        <f>'[14]070805'!$U$73</f>
        <v>55.85</v>
      </c>
      <c r="BD15" s="14">
        <f>AT15+AW15</f>
        <v>0</v>
      </c>
      <c r="BE15" s="14">
        <f>O15+AU15+AX15+AZ15+BA15+BB15+BC15</f>
        <v>168745.64</v>
      </c>
      <c r="BF15" s="14">
        <f>BE15+BD15</f>
        <v>168745.64</v>
      </c>
      <c r="BG15" s="4">
        <f>'[14]130107'!$U$73</f>
        <v>2289.8</v>
      </c>
      <c r="BH15" s="4">
        <f>'[14]010116'!$U$73</f>
        <v>0</v>
      </c>
      <c r="BI15" s="17">
        <f>BD15</f>
        <v>0</v>
      </c>
      <c r="BJ15" s="17">
        <f>BE15+BG15+BH15</f>
        <v>171035.44</v>
      </c>
      <c r="BK15" s="17">
        <f>BI15+BJ15</f>
        <v>171035.44</v>
      </c>
      <c r="BL15" s="29">
        <f>BK15-'[14]свод'!$U$73-'[14]130107'!$U$73-'[14]010116'!$U$73</f>
        <v>-1.1823431123048067E-11</v>
      </c>
      <c r="BM15" s="10"/>
    </row>
    <row r="16" spans="1:65" ht="12.75">
      <c r="A16" s="3">
        <v>2273</v>
      </c>
      <c r="B16" s="23" t="s">
        <v>47</v>
      </c>
      <c r="C16" s="32">
        <f>'[14]ддз 4'!$V$73</f>
        <v>76507.73999999999</v>
      </c>
      <c r="D16" s="32">
        <f>'[14]ддз 12'!$V$73</f>
        <v>56275.42</v>
      </c>
      <c r="E16" s="32">
        <f>'[14]ддз 18'!$V$73</f>
        <v>16115.87</v>
      </c>
      <c r="F16" s="32">
        <f>'[14]ддз 21'!$V$73</f>
        <v>58611.34</v>
      </c>
      <c r="G16" s="32">
        <f>'[14]ддз 24'!$V$73</f>
        <v>18077.67</v>
      </c>
      <c r="H16" s="32">
        <f>'[14]ддз 28'!$V$73</f>
        <v>20070.79</v>
      </c>
      <c r="I16" s="32">
        <f>'[14]ддз 29'!$V$73</f>
        <v>38639</v>
      </c>
      <c r="J16" s="32">
        <f>'[14]ддз 30'!$V$73</f>
        <v>5851.42</v>
      </c>
      <c r="K16" s="32">
        <f>'[14]ддз 32'!$V$73</f>
        <v>27820.75</v>
      </c>
      <c r="L16" s="32">
        <f>'[14]ддз 33'!$V$73</f>
        <v>59161.99</v>
      </c>
      <c r="M16" s="32">
        <f>'[14]ддз 34'!$V$73</f>
        <v>46744.18</v>
      </c>
      <c r="N16" s="32">
        <f>'[14]ддз 35'!$V$73</f>
        <v>64272.95</v>
      </c>
      <c r="O16" s="9">
        <f t="shared" si="21"/>
        <v>488149.11999999994</v>
      </c>
      <c r="P16" s="31"/>
      <c r="Q16" s="32">
        <f>'[14]ліцей'!$V$73</f>
        <v>33657.979999999996</v>
      </c>
      <c r="R16" s="31">
        <f>P16+Q16</f>
        <v>33657.979999999996</v>
      </c>
      <c r="S16" s="31"/>
      <c r="T16" s="32">
        <f>'[14]гімназія'!$V$73</f>
        <v>33786.840000000004</v>
      </c>
      <c r="U16" s="32">
        <f aca="true" t="shared" si="23" ref="U16:U26">T16</f>
        <v>33786.840000000004</v>
      </c>
      <c r="V16" s="31"/>
      <c r="W16" s="32">
        <f>'[14]сш 3'!$V$73</f>
        <v>4506.49</v>
      </c>
      <c r="X16" s="31">
        <f>V16+W16</f>
        <v>4506.49</v>
      </c>
      <c r="Y16" s="32"/>
      <c r="Z16" s="32">
        <f>'[14]нвк родина'!$V$73</f>
        <v>12960.54</v>
      </c>
      <c r="AA16" s="31">
        <f>Y16+Z16</f>
        <v>12960.54</v>
      </c>
      <c r="AB16" s="31"/>
      <c r="AC16" s="32">
        <f>'[14]сш 5'!$V$73</f>
        <v>27044.25</v>
      </c>
      <c r="AD16" s="31">
        <f>AB16+AC16</f>
        <v>27044.25</v>
      </c>
      <c r="AE16" s="31"/>
      <c r="AF16" s="32">
        <f>'[14]нвк перспектива'!$V$73</f>
        <v>14461.76</v>
      </c>
      <c r="AG16" s="31">
        <f>AE16+AF16</f>
        <v>14461.76</v>
      </c>
      <c r="AH16" s="31"/>
      <c r="AI16" s="32">
        <f>'[14]сш 8'!$V$73</f>
        <v>58387.57</v>
      </c>
      <c r="AJ16" s="31">
        <f>AH16+AI16</f>
        <v>58387.57</v>
      </c>
      <c r="AK16" s="31"/>
      <c r="AL16" s="32">
        <f>'[14]сш 10'!$V$73</f>
        <v>28054.87</v>
      </c>
      <c r="AM16" s="31">
        <f>AK16+AL16</f>
        <v>28054.87</v>
      </c>
      <c r="AN16" s="31"/>
      <c r="AO16" s="32">
        <f>'[14]НВК"Дивосвіт"'!$V$73+'[14]ддз 15'!$V$73+'[14]ддз 20'!$V$73</f>
        <v>153071.5</v>
      </c>
      <c r="AP16" s="31">
        <f>AN16+AO16</f>
        <v>153071.5</v>
      </c>
      <c r="AQ16" s="31"/>
      <c r="AR16" s="32">
        <f>'[14]сш 12'!$V$73</f>
        <v>39080.72</v>
      </c>
      <c r="AS16" s="31">
        <f>AQ16+AR16</f>
        <v>39080.72</v>
      </c>
      <c r="AT16" s="32">
        <f t="shared" si="16"/>
        <v>0</v>
      </c>
      <c r="AU16" s="32">
        <f t="shared" si="16"/>
        <v>405012.52</v>
      </c>
      <c r="AV16" s="9">
        <f>AT16+AU16</f>
        <v>405012.52</v>
      </c>
      <c r="AW16" s="4"/>
      <c r="AX16" s="4">
        <f>'[14]070304'!$V$73</f>
        <v>19801.760000000002</v>
      </c>
      <c r="AY16" s="3">
        <f>AW16+AX16</f>
        <v>19801.760000000002</v>
      </c>
      <c r="AZ16" s="4">
        <f>'[14]070401'!$V$73</f>
        <v>15924.380000000001</v>
      </c>
      <c r="BA16" s="4">
        <f>'[14]070802'!$V$73</f>
        <v>895.25</v>
      </c>
      <c r="BB16" s="4">
        <f>'[14]070804'!$V$73</f>
        <v>1740.24</v>
      </c>
      <c r="BC16" s="4">
        <f>'[14]070805'!$V$73</f>
        <v>1737.95</v>
      </c>
      <c r="BD16" s="14">
        <f>AT16+AW16</f>
        <v>0</v>
      </c>
      <c r="BE16" s="14">
        <f>O16+AV16+AX16+AZ16+BA16+BB16+BC16</f>
        <v>933261.2199999999</v>
      </c>
      <c r="BF16" s="14">
        <f>BE16+BD16</f>
        <v>933261.2199999999</v>
      </c>
      <c r="BG16" s="4">
        <f>'[14]130107'!$V$73</f>
        <v>15529.33</v>
      </c>
      <c r="BH16" s="4">
        <f>'[14]010116'!$V$73</f>
        <v>0</v>
      </c>
      <c r="BI16" s="17">
        <f>BD16</f>
        <v>0</v>
      </c>
      <c r="BJ16" s="17">
        <f>BE16+BG16+BH16</f>
        <v>948790.5499999998</v>
      </c>
      <c r="BK16" s="17">
        <f>BI16+BJ16</f>
        <v>948790.5499999998</v>
      </c>
      <c r="BL16" s="29">
        <f>BK16-'[14]010116'!$V$73-'[14]130107'!$V$73-'[14]свод'!$V$73</f>
        <v>0</v>
      </c>
      <c r="BM16" s="10"/>
    </row>
    <row r="17" spans="1:65" ht="12.75">
      <c r="A17" s="3">
        <v>2274</v>
      </c>
      <c r="B17" s="23" t="s">
        <v>48</v>
      </c>
      <c r="C17" s="32">
        <f>'[14]ддз 4'!$W$73</f>
        <v>0</v>
      </c>
      <c r="D17" s="32">
        <f>'[14]ддз 12'!$W$73</f>
        <v>0</v>
      </c>
      <c r="E17" s="32">
        <f>'[14]ддз 18'!$W$73</f>
        <v>85272.52</v>
      </c>
      <c r="F17" s="32">
        <f>'[14]ддз 21'!$W$73</f>
        <v>0</v>
      </c>
      <c r="G17" s="32">
        <f>'[14]ддз 24'!$W$73</f>
        <v>0</v>
      </c>
      <c r="H17" s="32">
        <f>'[14]ддз 28'!$W$73</f>
        <v>0</v>
      </c>
      <c r="I17" s="32">
        <f>'[14]ддз 29'!$W$73</f>
        <v>0</v>
      </c>
      <c r="J17" s="32">
        <f>'[14]ддз 30'!$W$73</f>
        <v>0</v>
      </c>
      <c r="K17" s="32">
        <f>'[14]ддз 32'!$W$73</f>
        <v>151808.23</v>
      </c>
      <c r="L17" s="32">
        <f>'[14]ддз 33'!$W$73</f>
        <v>0</v>
      </c>
      <c r="M17" s="32">
        <f>'[14]ддз 34'!$W$73</f>
        <v>0</v>
      </c>
      <c r="N17" s="32">
        <f>'[14]ддз 35'!$W$73</f>
        <v>0</v>
      </c>
      <c r="O17" s="9">
        <f t="shared" si="21"/>
        <v>237080.75</v>
      </c>
      <c r="P17" s="31"/>
      <c r="Q17" s="32">
        <f>'[14]ліцей'!$W$73</f>
        <v>95122.45</v>
      </c>
      <c r="R17" s="31">
        <f>P17+Q17</f>
        <v>95122.45</v>
      </c>
      <c r="S17" s="31"/>
      <c r="T17" s="32">
        <f>'[14]гімназія'!$W$73</f>
        <v>178726.05</v>
      </c>
      <c r="U17" s="32">
        <f t="shared" si="23"/>
        <v>178726.05</v>
      </c>
      <c r="V17" s="31"/>
      <c r="W17" s="32">
        <f>'[14]сш 3'!$W$73</f>
        <v>0</v>
      </c>
      <c r="X17" s="31">
        <f>V17+W17</f>
        <v>0</v>
      </c>
      <c r="Y17" s="32"/>
      <c r="Z17" s="32">
        <f>'[14]нвк родина'!$W$73</f>
        <v>0</v>
      </c>
      <c r="AA17" s="31">
        <f>Y17+Z17</f>
        <v>0</v>
      </c>
      <c r="AB17" s="31"/>
      <c r="AC17" s="32">
        <f>'[14]сш 5'!$W$73</f>
        <v>0</v>
      </c>
      <c r="AD17" s="31">
        <f>AB17+AC17</f>
        <v>0</v>
      </c>
      <c r="AE17" s="31"/>
      <c r="AF17" s="32">
        <f>'[14]нвк перспектива'!$W$73</f>
        <v>0</v>
      </c>
      <c r="AG17" s="31">
        <f>AE17+AF17</f>
        <v>0</v>
      </c>
      <c r="AH17" s="31"/>
      <c r="AI17" s="32">
        <f>'[14]сш 8'!$W$73</f>
        <v>0</v>
      </c>
      <c r="AJ17" s="31">
        <f>AH17+AI17</f>
        <v>0</v>
      </c>
      <c r="AK17" s="31"/>
      <c r="AL17" s="32">
        <f>'[14]сш 10'!$W$73</f>
        <v>0</v>
      </c>
      <c r="AM17" s="31">
        <f>AK17+AL17</f>
        <v>0</v>
      </c>
      <c r="AN17" s="31"/>
      <c r="AO17" s="32">
        <f>'[14]НВК"Дивосвіт"'!$W$73+'[14]ддз 15'!$W$73+'[14]ддз 20'!$W$73</f>
        <v>201078.35</v>
      </c>
      <c r="AP17" s="31">
        <f>AN17+AO17</f>
        <v>201078.35</v>
      </c>
      <c r="AQ17" s="31"/>
      <c r="AR17" s="32">
        <f>'[14]сш 12'!$W$73</f>
        <v>0</v>
      </c>
      <c r="AS17" s="31">
        <f>AQ17+AR17</f>
        <v>0</v>
      </c>
      <c r="AT17" s="32">
        <f t="shared" si="16"/>
        <v>0</v>
      </c>
      <c r="AU17" s="32">
        <f t="shared" si="16"/>
        <v>474926.85</v>
      </c>
      <c r="AV17" s="9">
        <f>AT17+AU17</f>
        <v>474926.85</v>
      </c>
      <c r="AW17" s="4"/>
      <c r="AX17" s="4">
        <f>'[14]070304'!$W$73</f>
        <v>0</v>
      </c>
      <c r="AY17" s="3">
        <f>AW17+AX17</f>
        <v>0</v>
      </c>
      <c r="AZ17" s="4">
        <f>'[14]070401'!$W$73</f>
        <v>0</v>
      </c>
      <c r="BA17" s="4">
        <f>'[14]070802'!$W$73</f>
        <v>0</v>
      </c>
      <c r="BB17" s="4">
        <f>'[14]070804'!$W$73</f>
        <v>0</v>
      </c>
      <c r="BC17" s="4">
        <f>'[14]070805'!$W$73</f>
        <v>492.28</v>
      </c>
      <c r="BD17" s="14">
        <f>AT17+AW17</f>
        <v>0</v>
      </c>
      <c r="BE17" s="14">
        <f>O17+AV17+AX17+AZ17+BA17+BB17+BC17</f>
        <v>712499.88</v>
      </c>
      <c r="BF17" s="14">
        <f>BE17+BD17</f>
        <v>712499.88</v>
      </c>
      <c r="BG17" s="4">
        <f>'[14]130107'!$W$73</f>
        <v>0</v>
      </c>
      <c r="BH17" s="4">
        <f>'[14]010116'!$W$73</f>
        <v>0</v>
      </c>
      <c r="BI17" s="17">
        <f>BD17</f>
        <v>0</v>
      </c>
      <c r="BJ17" s="17">
        <f>BE17+BG17+BH17</f>
        <v>712499.88</v>
      </c>
      <c r="BK17" s="17">
        <f>BI17+BJ17</f>
        <v>712499.88</v>
      </c>
      <c r="BL17" s="29">
        <f>BK17-'[14]свод'!$W$73-'[14]130107'!$W$73-'[14]010116'!$W$73</f>
        <v>0</v>
      </c>
      <c r="BM17" s="10"/>
    </row>
    <row r="18" spans="1:65" ht="12.75">
      <c r="A18" s="3">
        <v>2275</v>
      </c>
      <c r="B18" s="25" t="s">
        <v>49</v>
      </c>
      <c r="C18" s="32">
        <f>'[8]ддз 4'!$Y$73</f>
        <v>0</v>
      </c>
      <c r="D18" s="32">
        <f>'[8]ддз 12'!$Y$73</f>
        <v>0</v>
      </c>
      <c r="E18" s="32">
        <f>'[8]ддз 18'!$Y$73</f>
        <v>0</v>
      </c>
      <c r="F18" s="32">
        <f>'[8]ддз 21'!$Y$73</f>
        <v>0</v>
      </c>
      <c r="G18" s="32">
        <f>'[8]ддз 24'!$Y$73</f>
        <v>0</v>
      </c>
      <c r="H18" s="32">
        <f>'[8]ддз 28'!$Y$73</f>
        <v>0</v>
      </c>
      <c r="I18" s="32">
        <f>'[8]ддз 29'!$Y$73</f>
        <v>0</v>
      </c>
      <c r="J18" s="32">
        <f>'[8]ддз 30'!$Y$73</f>
        <v>0</v>
      </c>
      <c r="K18" s="32">
        <f>'[8]ддз 32'!$Y$73</f>
        <v>0</v>
      </c>
      <c r="L18" s="32">
        <f>'[8]ддз 33'!$Y$73</f>
        <v>0</v>
      </c>
      <c r="M18" s="32">
        <f>'[8]ддз 34'!$Y$73</f>
        <v>0</v>
      </c>
      <c r="N18" s="32">
        <f>'[8]ддз 35'!$Y$73</f>
        <v>0</v>
      </c>
      <c r="O18" s="9">
        <f t="shared" si="21"/>
        <v>0</v>
      </c>
      <c r="P18" s="31"/>
      <c r="Q18" s="32">
        <f>'[14]ліцей'!$Y$73</f>
        <v>0</v>
      </c>
      <c r="R18" s="31">
        <f>P18+Q18</f>
        <v>0</v>
      </c>
      <c r="S18" s="31"/>
      <c r="T18" s="32">
        <f>'[14]гімназія'!$Y$73</f>
        <v>0</v>
      </c>
      <c r="U18" s="32">
        <f t="shared" si="23"/>
        <v>0</v>
      </c>
      <c r="V18" s="31"/>
      <c r="W18" s="32">
        <f>'[14]сш 3'!$Y$73</f>
        <v>0</v>
      </c>
      <c r="X18" s="31">
        <f>V18+W18</f>
        <v>0</v>
      </c>
      <c r="Y18" s="32"/>
      <c r="Z18" s="32">
        <f>'[14]нвк родина'!$Y$73</f>
        <v>-1550.39</v>
      </c>
      <c r="AA18" s="31">
        <f>Y18+Z18</f>
        <v>-1550.39</v>
      </c>
      <c r="AB18" s="31"/>
      <c r="AC18" s="32">
        <f>'[14]сш 5'!$Y$73</f>
        <v>0</v>
      </c>
      <c r="AD18" s="31">
        <f>AB18+AC18</f>
        <v>0</v>
      </c>
      <c r="AE18" s="31"/>
      <c r="AF18" s="32">
        <f>'[14]нвк перспектива'!$Y$73</f>
        <v>0</v>
      </c>
      <c r="AG18" s="31">
        <f>AE18+AF18</f>
        <v>0</v>
      </c>
      <c r="AH18" s="31"/>
      <c r="AI18" s="32">
        <f>'[14]сш 8'!$Y$73</f>
        <v>0</v>
      </c>
      <c r="AJ18" s="31">
        <f>AH18+AI18</f>
        <v>0</v>
      </c>
      <c r="AK18" s="31"/>
      <c r="AL18" s="32">
        <f>'[14]сш 10'!$Y$73</f>
        <v>0</v>
      </c>
      <c r="AM18" s="31">
        <f>AK18+AL18</f>
        <v>0</v>
      </c>
      <c r="AN18" s="31"/>
      <c r="AO18" s="32">
        <f>'[14]НВК"Дивосвіт"'!$Y$73+'[14]ддз 15'!$Y$73+'[14]ддз 20'!$Y$73</f>
        <v>0</v>
      </c>
      <c r="AP18" s="31">
        <f>AN18+AO18</f>
        <v>0</v>
      </c>
      <c r="AQ18" s="31"/>
      <c r="AR18" s="32">
        <f>'[14]сш 12'!$Y$73</f>
        <v>0</v>
      </c>
      <c r="AS18" s="31">
        <f>AQ18+AR18</f>
        <v>0</v>
      </c>
      <c r="AT18" s="32">
        <f>P18+S18+V18+Y18+AB18+AE18+AH18+AK18+AN18+AQ18</f>
        <v>0</v>
      </c>
      <c r="AU18" s="32">
        <f>Q18+T18+W18+Z18+AC18+AF18+AI18+AL18+AO18+AR18</f>
        <v>-1550.39</v>
      </c>
      <c r="AV18" s="9">
        <f>AT18+AU18</f>
        <v>-1550.39</v>
      </c>
      <c r="AW18" s="4"/>
      <c r="AX18" s="4">
        <f>'[14]070304'!$Y$73</f>
        <v>0</v>
      </c>
      <c r="AY18" s="3">
        <f>AW18+AX18</f>
        <v>0</v>
      </c>
      <c r="AZ18" s="4">
        <f>'[14]070401'!$Y$73</f>
        <v>0</v>
      </c>
      <c r="BA18" s="4">
        <f>'[14]070802'!$Y$73</f>
        <v>0</v>
      </c>
      <c r="BB18" s="4">
        <f>'[14]070804'!$Y$73</f>
        <v>0</v>
      </c>
      <c r="BC18" s="4">
        <f>'[14]070805'!$Y$73</f>
        <v>0</v>
      </c>
      <c r="BD18" s="14">
        <f>AT18+AW18</f>
        <v>0</v>
      </c>
      <c r="BE18" s="14">
        <f>O18+AV18+AX18+AZ18+BA18+BB18+BC18</f>
        <v>-1550.39</v>
      </c>
      <c r="BF18" s="14">
        <f>BE18+BD18</f>
        <v>-1550.39</v>
      </c>
      <c r="BG18" s="4">
        <f>'[14]130107'!$Y$73</f>
        <v>0</v>
      </c>
      <c r="BH18" s="4">
        <f>'[14]010116'!$Y$73</f>
        <v>0</v>
      </c>
      <c r="BI18" s="17">
        <f>BD18</f>
        <v>0</v>
      </c>
      <c r="BJ18" s="17">
        <f>BE18+BG18+BH18</f>
        <v>-1550.39</v>
      </c>
      <c r="BK18" s="17">
        <f>BI18+BJ18</f>
        <v>-1550.39</v>
      </c>
      <c r="BL18" s="29">
        <f>BK18-'[14]свод'!$Y$73-'[14]130107'!$Y$73-'[14]010116'!$Y$73</f>
        <v>0</v>
      </c>
      <c r="BM18" s="10"/>
    </row>
    <row r="19" spans="1:65" s="27" customFormat="1" ht="12.75">
      <c r="A19" s="31"/>
      <c r="B19" s="2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9">
        <f>O7-'[7]070101'!$C$23</f>
        <v>959465.6200000001</v>
      </c>
      <c r="P19" s="31"/>
      <c r="Q19" s="32"/>
      <c r="R19" s="31"/>
      <c r="S19" s="31"/>
      <c r="T19" s="32"/>
      <c r="U19" s="32">
        <f t="shared" si="23"/>
        <v>0</v>
      </c>
      <c r="V19" s="31"/>
      <c r="W19" s="32"/>
      <c r="X19" s="31"/>
      <c r="Y19" s="31"/>
      <c r="Z19" s="32"/>
      <c r="AA19" s="31"/>
      <c r="AB19" s="31"/>
      <c r="AC19" s="32"/>
      <c r="AD19" s="31"/>
      <c r="AE19" s="31"/>
      <c r="AF19" s="32"/>
      <c r="AG19" s="31"/>
      <c r="AH19" s="31"/>
      <c r="AI19" s="32"/>
      <c r="AJ19" s="31"/>
      <c r="AK19" s="31"/>
      <c r="AL19" s="32"/>
      <c r="AM19" s="31"/>
      <c r="AN19" s="31"/>
      <c r="AO19" s="32"/>
      <c r="AP19" s="31"/>
      <c r="AQ19" s="31"/>
      <c r="AR19" s="32"/>
      <c r="AS19" s="31"/>
      <c r="AT19" s="32"/>
      <c r="AU19" s="32"/>
      <c r="AV19" s="32">
        <f>AV16-'[14]070201'!$V$73</f>
        <v>0</v>
      </c>
      <c r="AW19" s="32"/>
      <c r="AX19" s="32"/>
      <c r="AY19" s="32"/>
      <c r="AZ19" s="32"/>
      <c r="BA19" s="32">
        <f>BA6-'[1]070802'!$C$23</f>
        <v>181354.31</v>
      </c>
      <c r="BB19" s="32">
        <f>BB6-'[1]070804'!$C$23</f>
        <v>234319.59000000003</v>
      </c>
      <c r="BC19" s="32">
        <f>BC6-'[1]070805'!$C$23</f>
        <v>114750.9</v>
      </c>
      <c r="BD19" s="32"/>
      <c r="BE19" s="32"/>
      <c r="BF19" s="32"/>
      <c r="BG19" s="32">
        <f>BG6-'[1]130107'!$C$23</f>
        <v>325036.31</v>
      </c>
      <c r="BH19" s="32">
        <f>BH6-'[1]010116'!$C$23</f>
        <v>44081.240000000005</v>
      </c>
      <c r="BI19" s="32"/>
      <c r="BJ19" s="32"/>
      <c r="BK19" s="32"/>
      <c r="BL19" s="29"/>
      <c r="BM19" s="29"/>
    </row>
    <row r="20" spans="1:63" ht="12.75">
      <c r="A20" s="3"/>
      <c r="B20" s="24" t="s">
        <v>51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9">
        <f t="shared" si="2"/>
        <v>0</v>
      </c>
      <c r="P20" s="31"/>
      <c r="Q20" s="31"/>
      <c r="R20" s="31">
        <f>P20+Q20</f>
        <v>0</v>
      </c>
      <c r="S20" s="31"/>
      <c r="T20" s="31"/>
      <c r="U20" s="32">
        <f t="shared" si="23"/>
        <v>0</v>
      </c>
      <c r="V20" s="31"/>
      <c r="W20" s="31"/>
      <c r="X20" s="31">
        <f aca="true" t="shared" si="24" ref="X20:X26">V20+W20</f>
        <v>0</v>
      </c>
      <c r="Y20" s="31"/>
      <c r="Z20" s="31"/>
      <c r="AA20" s="31">
        <f t="shared" si="4"/>
        <v>0</v>
      </c>
      <c r="AB20" s="31"/>
      <c r="AC20" s="31"/>
      <c r="AD20" s="31">
        <f t="shared" si="5"/>
        <v>0</v>
      </c>
      <c r="AE20" s="31"/>
      <c r="AF20" s="31"/>
      <c r="AG20" s="31">
        <f t="shared" si="6"/>
        <v>0</v>
      </c>
      <c r="AH20" s="31"/>
      <c r="AI20" s="31"/>
      <c r="AJ20" s="31">
        <f>AH20+AI20</f>
        <v>0</v>
      </c>
      <c r="AK20" s="31"/>
      <c r="AL20" s="31"/>
      <c r="AM20" s="31">
        <f t="shared" si="7"/>
        <v>0</v>
      </c>
      <c r="AN20" s="31"/>
      <c r="AO20" s="31"/>
      <c r="AP20" s="31">
        <f t="shared" si="8"/>
        <v>0</v>
      </c>
      <c r="AQ20" s="31"/>
      <c r="AR20" s="31"/>
      <c r="AS20" s="31">
        <f t="shared" si="9"/>
        <v>0</v>
      </c>
      <c r="AT20" s="32">
        <f t="shared" si="16"/>
        <v>0</v>
      </c>
      <c r="AU20" s="32">
        <f t="shared" si="10"/>
        <v>0</v>
      </c>
      <c r="AV20" s="9">
        <f t="shared" si="11"/>
        <v>0</v>
      </c>
      <c r="AW20" s="4"/>
      <c r="AX20" s="4"/>
      <c r="AY20" s="3">
        <f t="shared" si="12"/>
        <v>0</v>
      </c>
      <c r="AZ20" s="3"/>
      <c r="BA20" s="3"/>
      <c r="BB20" s="3"/>
      <c r="BC20" s="3"/>
      <c r="BD20" s="14">
        <f t="shared" si="13"/>
        <v>0</v>
      </c>
      <c r="BE20" s="14">
        <f t="shared" si="14"/>
        <v>0</v>
      </c>
      <c r="BF20" s="14">
        <f t="shared" si="15"/>
        <v>0</v>
      </c>
      <c r="BG20" s="3"/>
      <c r="BH20" s="3"/>
      <c r="BI20" s="17">
        <f aca="true" t="shared" si="25" ref="BI20:BI66">BD20</f>
        <v>0</v>
      </c>
      <c r="BJ20" s="17">
        <f aca="true" t="shared" si="26" ref="BJ20:BJ66">BE20+BG20+BH20</f>
        <v>0</v>
      </c>
      <c r="BK20" s="17">
        <f aca="true" t="shared" si="27" ref="BK20:BK66">BI20+BJ20</f>
        <v>0</v>
      </c>
    </row>
    <row r="21" spans="1:63" ht="12.75">
      <c r="A21" s="3">
        <v>3132</v>
      </c>
      <c r="B21" s="23" t="s">
        <v>50</v>
      </c>
      <c r="C21" s="32"/>
      <c r="D21" s="31"/>
      <c r="E21" s="31"/>
      <c r="F21" s="31"/>
      <c r="G21" s="31"/>
      <c r="H21" s="32"/>
      <c r="I21" s="31"/>
      <c r="J21" s="32"/>
      <c r="K21" s="32"/>
      <c r="L21" s="32"/>
      <c r="M21" s="31"/>
      <c r="N21" s="31"/>
      <c r="O21" s="9"/>
      <c r="P21" s="31"/>
      <c r="Q21" s="32"/>
      <c r="R21" s="31"/>
      <c r="S21" s="31"/>
      <c r="T21" s="32"/>
      <c r="U21" s="32">
        <f t="shared" si="23"/>
        <v>0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2"/>
      <c r="AU21" s="32"/>
      <c r="AV21" s="9"/>
      <c r="AW21" s="4"/>
      <c r="AX21" s="4"/>
      <c r="AY21" s="3"/>
      <c r="AZ21" s="3"/>
      <c r="BA21" s="3"/>
      <c r="BB21" s="3"/>
      <c r="BC21" s="3"/>
      <c r="BD21" s="14"/>
      <c r="BE21" s="14"/>
      <c r="BF21" s="14"/>
      <c r="BG21" s="4"/>
      <c r="BH21" s="3"/>
      <c r="BI21" s="17"/>
      <c r="BJ21" s="17"/>
      <c r="BK21" s="17"/>
    </row>
    <row r="22" spans="1:63" ht="12.75">
      <c r="A22" s="3"/>
      <c r="B22" s="3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9">
        <f t="shared" si="2"/>
        <v>0</v>
      </c>
      <c r="P22" s="31"/>
      <c r="Q22" s="31"/>
      <c r="R22" s="31">
        <f t="shared" si="3"/>
        <v>0</v>
      </c>
      <c r="S22" s="31"/>
      <c r="T22" s="31"/>
      <c r="U22" s="32">
        <f t="shared" si="23"/>
        <v>0</v>
      </c>
      <c r="V22" s="31"/>
      <c r="W22" s="31"/>
      <c r="X22" s="31">
        <f t="shared" si="24"/>
        <v>0</v>
      </c>
      <c r="Y22" s="31"/>
      <c r="Z22" s="31"/>
      <c r="AA22" s="31">
        <f t="shared" si="4"/>
        <v>0</v>
      </c>
      <c r="AB22" s="31"/>
      <c r="AC22" s="31"/>
      <c r="AD22" s="31">
        <f t="shared" si="5"/>
        <v>0</v>
      </c>
      <c r="AE22" s="31"/>
      <c r="AF22" s="31"/>
      <c r="AG22" s="31">
        <f t="shared" si="6"/>
        <v>0</v>
      </c>
      <c r="AH22" s="31"/>
      <c r="AI22" s="31"/>
      <c r="AJ22" s="31">
        <f>AH22+AI22</f>
        <v>0</v>
      </c>
      <c r="AK22" s="31"/>
      <c r="AL22" s="31"/>
      <c r="AM22" s="31">
        <f t="shared" si="7"/>
        <v>0</v>
      </c>
      <c r="AN22" s="31"/>
      <c r="AO22" s="31"/>
      <c r="AP22" s="31">
        <f t="shared" si="8"/>
        <v>0</v>
      </c>
      <c r="AQ22" s="31"/>
      <c r="AR22" s="31"/>
      <c r="AS22" s="31">
        <f t="shared" si="9"/>
        <v>0</v>
      </c>
      <c r="AT22" s="32">
        <f t="shared" si="16"/>
        <v>0</v>
      </c>
      <c r="AU22" s="32">
        <f t="shared" si="10"/>
        <v>0</v>
      </c>
      <c r="AV22" s="9">
        <f t="shared" si="11"/>
        <v>0</v>
      </c>
      <c r="AW22" s="4"/>
      <c r="AX22" s="4"/>
      <c r="AY22" s="3">
        <f t="shared" si="12"/>
        <v>0</v>
      </c>
      <c r="AZ22" s="3"/>
      <c r="BA22" s="3"/>
      <c r="BB22" s="3"/>
      <c r="BC22" s="3"/>
      <c r="BD22" s="14">
        <f t="shared" si="13"/>
        <v>0</v>
      </c>
      <c r="BE22" s="14">
        <f t="shared" si="14"/>
        <v>0</v>
      </c>
      <c r="BF22" s="14">
        <f t="shared" si="15"/>
        <v>0</v>
      </c>
      <c r="BG22" s="3"/>
      <c r="BH22" s="3"/>
      <c r="BI22" s="17">
        <f t="shared" si="25"/>
        <v>0</v>
      </c>
      <c r="BJ22" s="17">
        <f t="shared" si="26"/>
        <v>0</v>
      </c>
      <c r="BK22" s="17">
        <f t="shared" si="27"/>
        <v>0</v>
      </c>
    </row>
    <row r="23" spans="1:65" ht="36">
      <c r="A23" s="3">
        <v>2230</v>
      </c>
      <c r="B23" s="26" t="s">
        <v>52</v>
      </c>
      <c r="C23" s="32">
        <f>'[17]ддз 4'!$L$73</f>
        <v>39867.88</v>
      </c>
      <c r="D23" s="32">
        <f>'[17]ддз 12'!$L$73</f>
        <v>6392.4800000000005</v>
      </c>
      <c r="E23" s="32">
        <f>'[17]ддз 18'!$L$73</f>
        <v>16248.529999999999</v>
      </c>
      <c r="F23" s="32">
        <f>'[17]ддз 21'!$L$73</f>
        <v>30752.57</v>
      </c>
      <c r="G23" s="32">
        <f>'[17]ддз 24'!$L$73</f>
        <v>9325.17</v>
      </c>
      <c r="H23" s="32">
        <f>'[17]ддз 28'!$L$73</f>
        <v>15988.57</v>
      </c>
      <c r="I23" s="32">
        <f>'[17]ддз 29'!$L$73</f>
        <v>24923.45</v>
      </c>
      <c r="J23" s="32">
        <f>'[11]ддз 30'!$L$73</f>
        <v>0</v>
      </c>
      <c r="K23" s="32">
        <f>'[17]ддз 32'!$L$73</f>
        <v>32839.65</v>
      </c>
      <c r="L23" s="32">
        <f>'[17]ддз 33'!$L$73</f>
        <v>27556.89</v>
      </c>
      <c r="M23" s="32">
        <f>'[17]ддз 34'!$L$73</f>
        <v>18855.93</v>
      </c>
      <c r="N23" s="32">
        <f>'[17]ддз 35'!$L$73</f>
        <v>43371.81</v>
      </c>
      <c r="O23" s="9">
        <f>SUM(C23:N23)</f>
        <v>266122.93</v>
      </c>
      <c r="P23" s="31"/>
      <c r="Q23" s="32">
        <f>'[17]ліцей'!$L$73</f>
        <v>30180.59</v>
      </c>
      <c r="R23" s="32">
        <f>P23+Q23</f>
        <v>30180.59</v>
      </c>
      <c r="S23" s="31"/>
      <c r="T23" s="32">
        <f>'[17]гімназія'!$L$73</f>
        <v>33572.39</v>
      </c>
      <c r="U23" s="32">
        <f t="shared" si="23"/>
        <v>33572.39</v>
      </c>
      <c r="V23" s="31"/>
      <c r="W23" s="32">
        <f>'[11]сш 3'!$L$73</f>
        <v>0</v>
      </c>
      <c r="X23" s="32">
        <f>'[17]сш 3'!$L$73</f>
        <v>0</v>
      </c>
      <c r="Y23" s="31"/>
      <c r="Z23" s="32">
        <f>'[17]нвк родина'!$L$73</f>
        <v>9218.390000000001</v>
      </c>
      <c r="AA23" s="31">
        <f>Y23+Z23</f>
        <v>9218.390000000001</v>
      </c>
      <c r="AB23" s="31"/>
      <c r="AC23" s="32">
        <f>'[17]сш 5'!$L$73</f>
        <v>19441.86</v>
      </c>
      <c r="AD23" s="31">
        <f>AB23+AC23</f>
        <v>19441.86</v>
      </c>
      <c r="AE23" s="31"/>
      <c r="AF23" s="32">
        <f>'[17]нвк перспектива'!$L$73</f>
        <v>39246.52</v>
      </c>
      <c r="AG23" s="31">
        <f>AE23+AF23</f>
        <v>39246.52</v>
      </c>
      <c r="AH23" s="31"/>
      <c r="AI23" s="32">
        <f>'[17]сш 8'!$L$73</f>
        <v>36470.12</v>
      </c>
      <c r="AJ23" s="31">
        <f>AH23+AI23</f>
        <v>36470.12</v>
      </c>
      <c r="AK23" s="31"/>
      <c r="AL23" s="32">
        <f>'[17]сш 10'!$L$73</f>
        <v>29000.1</v>
      </c>
      <c r="AM23" s="31">
        <f>AK23+AL23</f>
        <v>29000.1</v>
      </c>
      <c r="AN23" s="31"/>
      <c r="AO23" s="32">
        <f>'[17]НВК"Дивосвіт"'!$L$73+'[17]ддз 15'!$L$73</f>
        <v>76244.92</v>
      </c>
      <c r="AP23" s="31">
        <f>AN23+AO23</f>
        <v>76244.92</v>
      </c>
      <c r="AQ23" s="31"/>
      <c r="AR23" s="32">
        <f>'[17]сш 12'!$L$73</f>
        <v>29773.04</v>
      </c>
      <c r="AS23" s="31">
        <f>AQ23+AR23</f>
        <v>29773.04</v>
      </c>
      <c r="AT23" s="32">
        <f>P23+S23+V23+Y23+AB23+AE23+AH23+AK23+AN23+AQ23</f>
        <v>0</v>
      </c>
      <c r="AU23" s="32">
        <f>Q23+T23+W23+Z23+AC23+AF23+AI23+AL23+AO23+AR23</f>
        <v>303147.93</v>
      </c>
      <c r="AV23" s="9">
        <f>AT23+AU23</f>
        <v>303147.93</v>
      </c>
      <c r="AW23" s="4"/>
      <c r="AX23" s="4">
        <f>'[17]070304'!$L$73</f>
        <v>11836.37</v>
      </c>
      <c r="AY23" s="3">
        <f>AW23+AX23</f>
        <v>11836.37</v>
      </c>
      <c r="AZ23" s="3"/>
      <c r="BA23" s="3"/>
      <c r="BB23" s="3"/>
      <c r="BC23" s="3"/>
      <c r="BD23" s="14">
        <f>AT23+AW23</f>
        <v>0</v>
      </c>
      <c r="BE23" s="14">
        <f>O23+AU23+AX23+AZ23+BA23+BB23+BC23</f>
        <v>581107.23</v>
      </c>
      <c r="BF23" s="14">
        <f>BE23+BD23</f>
        <v>581107.23</v>
      </c>
      <c r="BG23" s="3"/>
      <c r="BH23" s="3"/>
      <c r="BI23" s="17">
        <f t="shared" si="25"/>
        <v>0</v>
      </c>
      <c r="BJ23" s="17">
        <f t="shared" si="26"/>
        <v>581107.23</v>
      </c>
      <c r="BK23" s="17">
        <f t="shared" si="27"/>
        <v>581107.23</v>
      </c>
      <c r="BL23" s="29">
        <f>BK23-'[17]свод'!$L$73-'[17]130107'!$L$73-'[17]010116'!$L$73</f>
        <v>0</v>
      </c>
      <c r="BM23" s="10"/>
    </row>
    <row r="24" spans="1:63" ht="12.75" hidden="1">
      <c r="A24" s="3"/>
      <c r="B24" s="3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9">
        <f t="shared" si="2"/>
        <v>0</v>
      </c>
      <c r="P24" s="31"/>
      <c r="Q24" s="31"/>
      <c r="R24" s="31">
        <f t="shared" si="3"/>
        <v>0</v>
      </c>
      <c r="S24" s="31"/>
      <c r="T24" s="31"/>
      <c r="U24" s="32">
        <f t="shared" si="23"/>
        <v>0</v>
      </c>
      <c r="V24" s="31"/>
      <c r="W24" s="31"/>
      <c r="X24" s="31">
        <f t="shared" si="24"/>
        <v>0</v>
      </c>
      <c r="Y24" s="31"/>
      <c r="Z24" s="31"/>
      <c r="AA24" s="31">
        <f t="shared" si="4"/>
        <v>0</v>
      </c>
      <c r="AB24" s="31"/>
      <c r="AC24" s="31"/>
      <c r="AD24" s="31">
        <f t="shared" si="5"/>
        <v>0</v>
      </c>
      <c r="AE24" s="31"/>
      <c r="AF24" s="31"/>
      <c r="AG24" s="31">
        <f t="shared" si="6"/>
        <v>0</v>
      </c>
      <c r="AH24" s="31"/>
      <c r="AI24" s="31"/>
      <c r="AJ24" s="31"/>
      <c r="AK24" s="31"/>
      <c r="AL24" s="31"/>
      <c r="AM24" s="31">
        <f t="shared" si="7"/>
        <v>0</v>
      </c>
      <c r="AN24" s="31"/>
      <c r="AO24" s="31"/>
      <c r="AP24" s="31">
        <f t="shared" si="8"/>
        <v>0</v>
      </c>
      <c r="AQ24" s="31"/>
      <c r="AR24" s="31"/>
      <c r="AS24" s="31">
        <f t="shared" si="9"/>
        <v>0</v>
      </c>
      <c r="AT24" s="32">
        <f t="shared" si="16"/>
        <v>0</v>
      </c>
      <c r="AU24" s="32">
        <f t="shared" si="10"/>
        <v>0</v>
      </c>
      <c r="AV24" s="9">
        <f t="shared" si="11"/>
        <v>0</v>
      </c>
      <c r="AW24" s="4"/>
      <c r="AX24" s="4"/>
      <c r="AY24" s="3">
        <f t="shared" si="12"/>
        <v>0</v>
      </c>
      <c r="AZ24" s="3"/>
      <c r="BA24" s="3"/>
      <c r="BB24" s="3"/>
      <c r="BC24" s="3"/>
      <c r="BD24" s="14">
        <f t="shared" si="13"/>
        <v>0</v>
      </c>
      <c r="BE24" s="14">
        <f t="shared" si="14"/>
        <v>0</v>
      </c>
      <c r="BF24" s="14">
        <f t="shared" si="15"/>
        <v>0</v>
      </c>
      <c r="BG24" s="3"/>
      <c r="BH24" s="3"/>
      <c r="BI24" s="17">
        <f t="shared" si="25"/>
        <v>0</v>
      </c>
      <c r="BJ24" s="17">
        <f t="shared" si="26"/>
        <v>0</v>
      </c>
      <c r="BK24" s="17">
        <f t="shared" si="27"/>
        <v>0</v>
      </c>
    </row>
    <row r="25" spans="1:63" ht="12.75" hidden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f t="shared" si="2"/>
        <v>0</v>
      </c>
      <c r="P25" s="31"/>
      <c r="Q25" s="31"/>
      <c r="R25" s="31">
        <f t="shared" si="3"/>
        <v>0</v>
      </c>
      <c r="S25" s="31"/>
      <c r="T25" s="31"/>
      <c r="U25" s="32">
        <f t="shared" si="23"/>
        <v>0</v>
      </c>
      <c r="V25" s="31"/>
      <c r="W25" s="31"/>
      <c r="X25" s="31">
        <f t="shared" si="24"/>
        <v>0</v>
      </c>
      <c r="Y25" s="31"/>
      <c r="Z25" s="31"/>
      <c r="AA25" s="31">
        <f t="shared" si="4"/>
        <v>0</v>
      </c>
      <c r="AB25" s="31"/>
      <c r="AC25" s="31"/>
      <c r="AD25" s="31">
        <f t="shared" si="5"/>
        <v>0</v>
      </c>
      <c r="AE25" s="31"/>
      <c r="AF25" s="31"/>
      <c r="AG25" s="31">
        <f t="shared" si="6"/>
        <v>0</v>
      </c>
      <c r="AH25" s="31"/>
      <c r="AI25" s="31"/>
      <c r="AJ25" s="31"/>
      <c r="AK25" s="31"/>
      <c r="AL25" s="31"/>
      <c r="AM25" s="31">
        <f t="shared" si="7"/>
        <v>0</v>
      </c>
      <c r="AN25" s="31"/>
      <c r="AO25" s="31"/>
      <c r="AP25" s="31">
        <f t="shared" si="8"/>
        <v>0</v>
      </c>
      <c r="AQ25" s="31"/>
      <c r="AR25" s="31"/>
      <c r="AS25" s="31">
        <f t="shared" si="9"/>
        <v>0</v>
      </c>
      <c r="AT25" s="32">
        <f t="shared" si="16"/>
        <v>0</v>
      </c>
      <c r="AU25" s="32">
        <f t="shared" si="10"/>
        <v>0</v>
      </c>
      <c r="AV25" s="9">
        <f t="shared" si="11"/>
        <v>0</v>
      </c>
      <c r="AW25" s="4"/>
      <c r="AX25" s="4"/>
      <c r="AY25" s="3">
        <f t="shared" si="12"/>
        <v>0</v>
      </c>
      <c r="AZ25" s="3"/>
      <c r="BA25" s="3"/>
      <c r="BB25" s="3"/>
      <c r="BC25" s="3"/>
      <c r="BD25" s="14">
        <f t="shared" si="13"/>
        <v>0</v>
      </c>
      <c r="BE25" s="14">
        <f t="shared" si="14"/>
        <v>0</v>
      </c>
      <c r="BF25" s="14">
        <f t="shared" si="15"/>
        <v>0</v>
      </c>
      <c r="BG25" s="3"/>
      <c r="BH25" s="3"/>
      <c r="BI25" s="17">
        <f t="shared" si="25"/>
        <v>0</v>
      </c>
      <c r="BJ25" s="17">
        <f t="shared" si="26"/>
        <v>0</v>
      </c>
      <c r="BK25" s="17">
        <f t="shared" si="27"/>
        <v>0</v>
      </c>
    </row>
    <row r="26" spans="1:63" ht="12.75" hidden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f t="shared" si="2"/>
        <v>0</v>
      </c>
      <c r="P26" s="31"/>
      <c r="Q26" s="31"/>
      <c r="R26" s="31">
        <f t="shared" si="3"/>
        <v>0</v>
      </c>
      <c r="S26" s="31"/>
      <c r="T26" s="31"/>
      <c r="U26" s="32">
        <f t="shared" si="23"/>
        <v>0</v>
      </c>
      <c r="V26" s="31"/>
      <c r="W26" s="31"/>
      <c r="X26" s="31">
        <f t="shared" si="24"/>
        <v>0</v>
      </c>
      <c r="Y26" s="31"/>
      <c r="Z26" s="31"/>
      <c r="AA26" s="31">
        <f t="shared" si="4"/>
        <v>0</v>
      </c>
      <c r="AB26" s="31"/>
      <c r="AC26" s="31"/>
      <c r="AD26" s="31">
        <f t="shared" si="5"/>
        <v>0</v>
      </c>
      <c r="AE26" s="31"/>
      <c r="AF26" s="31"/>
      <c r="AG26" s="31">
        <f t="shared" si="6"/>
        <v>0</v>
      </c>
      <c r="AH26" s="31"/>
      <c r="AI26" s="31"/>
      <c r="AJ26" s="31"/>
      <c r="AK26" s="31"/>
      <c r="AL26" s="31"/>
      <c r="AM26" s="31">
        <f t="shared" si="7"/>
        <v>0</v>
      </c>
      <c r="AN26" s="31"/>
      <c r="AO26" s="31"/>
      <c r="AP26" s="31">
        <f t="shared" si="8"/>
        <v>0</v>
      </c>
      <c r="AQ26" s="31"/>
      <c r="AR26" s="31"/>
      <c r="AS26" s="31">
        <f t="shared" si="9"/>
        <v>0</v>
      </c>
      <c r="AT26" s="32">
        <f t="shared" si="16"/>
        <v>0</v>
      </c>
      <c r="AU26" s="32">
        <f t="shared" si="10"/>
        <v>0</v>
      </c>
      <c r="AV26" s="9">
        <f t="shared" si="11"/>
        <v>0</v>
      </c>
      <c r="AW26" s="4"/>
      <c r="AX26" s="4"/>
      <c r="AY26" s="3">
        <f t="shared" si="12"/>
        <v>0</v>
      </c>
      <c r="AZ26" s="3"/>
      <c r="BA26" s="3"/>
      <c r="BB26" s="3"/>
      <c r="BC26" s="3"/>
      <c r="BD26" s="14">
        <f t="shared" si="13"/>
        <v>0</v>
      </c>
      <c r="BE26" s="14">
        <f t="shared" si="14"/>
        <v>0</v>
      </c>
      <c r="BF26" s="14">
        <f t="shared" si="15"/>
        <v>0</v>
      </c>
      <c r="BG26" s="3"/>
      <c r="BH26" s="3"/>
      <c r="BI26" s="17">
        <f t="shared" si="25"/>
        <v>0</v>
      </c>
      <c r="BJ26" s="17">
        <f t="shared" si="26"/>
        <v>0</v>
      </c>
      <c r="BK26" s="17">
        <f t="shared" si="27"/>
        <v>0</v>
      </c>
    </row>
    <row r="27" spans="1:63" ht="12.75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8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2">
        <f t="shared" si="16"/>
        <v>0</v>
      </c>
      <c r="AU27" s="32">
        <f t="shared" si="10"/>
        <v>0</v>
      </c>
      <c r="AV27" s="9">
        <f t="shared" si="11"/>
        <v>0</v>
      </c>
      <c r="AW27" s="4"/>
      <c r="AX27" s="4"/>
      <c r="AY27" s="3">
        <f t="shared" si="12"/>
        <v>0</v>
      </c>
      <c r="AZ27" s="3"/>
      <c r="BA27" s="3"/>
      <c r="BB27" s="3"/>
      <c r="BC27" s="3"/>
      <c r="BD27" s="14">
        <f t="shared" si="13"/>
        <v>0</v>
      </c>
      <c r="BE27" s="14">
        <f t="shared" si="14"/>
        <v>0</v>
      </c>
      <c r="BF27" s="14">
        <f t="shared" si="15"/>
        <v>0</v>
      </c>
      <c r="BG27" s="3"/>
      <c r="BH27" s="3"/>
      <c r="BI27" s="17">
        <f t="shared" si="25"/>
        <v>0</v>
      </c>
      <c r="BJ27" s="17">
        <f t="shared" si="26"/>
        <v>0</v>
      </c>
      <c r="BK27" s="17">
        <f t="shared" si="27"/>
        <v>0</v>
      </c>
    </row>
    <row r="28" spans="1:63" ht="12.75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8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2">
        <f t="shared" si="16"/>
        <v>0</v>
      </c>
      <c r="AU28" s="32">
        <f t="shared" si="10"/>
        <v>0</v>
      </c>
      <c r="AV28" s="9">
        <f t="shared" si="11"/>
        <v>0</v>
      </c>
      <c r="AW28" s="4"/>
      <c r="AX28" s="4"/>
      <c r="AY28" s="3">
        <f t="shared" si="12"/>
        <v>0</v>
      </c>
      <c r="AZ28" s="3"/>
      <c r="BA28" s="3"/>
      <c r="BB28" s="3"/>
      <c r="BC28" s="3"/>
      <c r="BD28" s="14">
        <f t="shared" si="13"/>
        <v>0</v>
      </c>
      <c r="BE28" s="14">
        <f t="shared" si="14"/>
        <v>0</v>
      </c>
      <c r="BF28" s="14">
        <f t="shared" si="15"/>
        <v>0</v>
      </c>
      <c r="BG28" s="3"/>
      <c r="BH28" s="3"/>
      <c r="BI28" s="17">
        <f t="shared" si="25"/>
        <v>0</v>
      </c>
      <c r="BJ28" s="17">
        <f t="shared" si="26"/>
        <v>0</v>
      </c>
      <c r="BK28" s="17">
        <f t="shared" si="27"/>
        <v>0</v>
      </c>
    </row>
    <row r="29" spans="1:63" ht="12.75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8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2">
        <f t="shared" si="16"/>
        <v>0</v>
      </c>
      <c r="AU29" s="32">
        <f t="shared" si="10"/>
        <v>0</v>
      </c>
      <c r="AV29" s="9">
        <f t="shared" si="11"/>
        <v>0</v>
      </c>
      <c r="AW29" s="4"/>
      <c r="AX29" s="4"/>
      <c r="AY29" s="3">
        <f t="shared" si="12"/>
        <v>0</v>
      </c>
      <c r="AZ29" s="3"/>
      <c r="BA29" s="3"/>
      <c r="BB29" s="3"/>
      <c r="BC29" s="3"/>
      <c r="BD29" s="14">
        <f t="shared" si="13"/>
        <v>0</v>
      </c>
      <c r="BE29" s="14">
        <f t="shared" si="14"/>
        <v>0</v>
      </c>
      <c r="BF29" s="14">
        <f t="shared" si="15"/>
        <v>0</v>
      </c>
      <c r="BG29" s="3"/>
      <c r="BH29" s="3"/>
      <c r="BI29" s="17">
        <f t="shared" si="25"/>
        <v>0</v>
      </c>
      <c r="BJ29" s="17">
        <f t="shared" si="26"/>
        <v>0</v>
      </c>
      <c r="BK29" s="17">
        <f t="shared" si="27"/>
        <v>0</v>
      </c>
    </row>
    <row r="30" spans="1:63" ht="12.75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2">
        <f t="shared" si="16"/>
        <v>0</v>
      </c>
      <c r="AU30" s="32">
        <f t="shared" si="10"/>
        <v>0</v>
      </c>
      <c r="AV30" s="9">
        <f t="shared" si="11"/>
        <v>0</v>
      </c>
      <c r="AW30" s="4"/>
      <c r="AX30" s="4"/>
      <c r="AY30" s="3">
        <f t="shared" si="12"/>
        <v>0</v>
      </c>
      <c r="AZ30" s="3"/>
      <c r="BA30" s="3"/>
      <c r="BB30" s="3"/>
      <c r="BC30" s="3"/>
      <c r="BD30" s="14">
        <f t="shared" si="13"/>
        <v>0</v>
      </c>
      <c r="BE30" s="14">
        <f t="shared" si="14"/>
        <v>0</v>
      </c>
      <c r="BF30" s="14">
        <f t="shared" si="15"/>
        <v>0</v>
      </c>
      <c r="BG30" s="3"/>
      <c r="BH30" s="3"/>
      <c r="BI30" s="17">
        <f t="shared" si="25"/>
        <v>0</v>
      </c>
      <c r="BJ30" s="17">
        <f t="shared" si="26"/>
        <v>0</v>
      </c>
      <c r="BK30" s="17">
        <f t="shared" si="27"/>
        <v>0</v>
      </c>
    </row>
    <row r="31" spans="1:63" ht="12.75" hidden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8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2">
        <f t="shared" si="16"/>
        <v>0</v>
      </c>
      <c r="AU31" s="32">
        <f t="shared" si="10"/>
        <v>0</v>
      </c>
      <c r="AV31" s="9">
        <f t="shared" si="11"/>
        <v>0</v>
      </c>
      <c r="AW31" s="4"/>
      <c r="AX31" s="4"/>
      <c r="AY31" s="3">
        <f t="shared" si="12"/>
        <v>0</v>
      </c>
      <c r="AZ31" s="3"/>
      <c r="BA31" s="3"/>
      <c r="BB31" s="3"/>
      <c r="BC31" s="3"/>
      <c r="BD31" s="14">
        <f t="shared" si="13"/>
        <v>0</v>
      </c>
      <c r="BE31" s="14">
        <f t="shared" si="14"/>
        <v>0</v>
      </c>
      <c r="BF31" s="14">
        <f t="shared" si="15"/>
        <v>0</v>
      </c>
      <c r="BG31" s="3"/>
      <c r="BH31" s="3"/>
      <c r="BI31" s="17">
        <f t="shared" si="25"/>
        <v>0</v>
      </c>
      <c r="BJ31" s="17">
        <f t="shared" si="26"/>
        <v>0</v>
      </c>
      <c r="BK31" s="17">
        <f t="shared" si="27"/>
        <v>0</v>
      </c>
    </row>
    <row r="32" spans="1:63" ht="12.75" hidden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8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2">
        <f t="shared" si="16"/>
        <v>0</v>
      </c>
      <c r="AU32" s="32">
        <f t="shared" si="10"/>
        <v>0</v>
      </c>
      <c r="AV32" s="9">
        <f t="shared" si="11"/>
        <v>0</v>
      </c>
      <c r="AW32" s="4"/>
      <c r="AX32" s="4"/>
      <c r="AY32" s="3">
        <f t="shared" si="12"/>
        <v>0</v>
      </c>
      <c r="AZ32" s="3"/>
      <c r="BA32" s="3"/>
      <c r="BB32" s="3"/>
      <c r="BC32" s="3"/>
      <c r="BD32" s="14">
        <f t="shared" si="13"/>
        <v>0</v>
      </c>
      <c r="BE32" s="14">
        <f t="shared" si="14"/>
        <v>0</v>
      </c>
      <c r="BF32" s="14">
        <f t="shared" si="15"/>
        <v>0</v>
      </c>
      <c r="BG32" s="3"/>
      <c r="BH32" s="3"/>
      <c r="BI32" s="17">
        <f t="shared" si="25"/>
        <v>0</v>
      </c>
      <c r="BJ32" s="17">
        <f t="shared" si="26"/>
        <v>0</v>
      </c>
      <c r="BK32" s="17">
        <f t="shared" si="27"/>
        <v>0</v>
      </c>
    </row>
    <row r="33" spans="1:63" ht="12.75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8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2">
        <f t="shared" si="16"/>
        <v>0</v>
      </c>
      <c r="AU33" s="32">
        <f t="shared" si="10"/>
        <v>0</v>
      </c>
      <c r="AV33" s="9">
        <f t="shared" si="11"/>
        <v>0</v>
      </c>
      <c r="AW33" s="4"/>
      <c r="AX33" s="4"/>
      <c r="AY33" s="3">
        <f t="shared" si="12"/>
        <v>0</v>
      </c>
      <c r="AZ33" s="3"/>
      <c r="BA33" s="3"/>
      <c r="BB33" s="3"/>
      <c r="BC33" s="3"/>
      <c r="BD33" s="14">
        <f t="shared" si="13"/>
        <v>0</v>
      </c>
      <c r="BE33" s="14">
        <f t="shared" si="14"/>
        <v>0</v>
      </c>
      <c r="BF33" s="14">
        <f t="shared" si="15"/>
        <v>0</v>
      </c>
      <c r="BG33" s="3"/>
      <c r="BH33" s="3"/>
      <c r="BI33" s="17">
        <f t="shared" si="25"/>
        <v>0</v>
      </c>
      <c r="BJ33" s="17">
        <f t="shared" si="26"/>
        <v>0</v>
      </c>
      <c r="BK33" s="17">
        <f t="shared" si="27"/>
        <v>0</v>
      </c>
    </row>
    <row r="34" spans="1:63" ht="12.75" hidden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8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2">
        <f t="shared" si="16"/>
        <v>0</v>
      </c>
      <c r="AU34" s="32">
        <f t="shared" si="10"/>
        <v>0</v>
      </c>
      <c r="AV34" s="9">
        <f t="shared" si="11"/>
        <v>0</v>
      </c>
      <c r="AW34" s="4"/>
      <c r="AX34" s="4"/>
      <c r="AY34" s="3">
        <f t="shared" si="12"/>
        <v>0</v>
      </c>
      <c r="AZ34" s="3"/>
      <c r="BA34" s="3"/>
      <c r="BB34" s="3"/>
      <c r="BC34" s="3"/>
      <c r="BD34" s="14">
        <f t="shared" si="13"/>
        <v>0</v>
      </c>
      <c r="BE34" s="14">
        <f t="shared" si="14"/>
        <v>0</v>
      </c>
      <c r="BF34" s="14">
        <f t="shared" si="15"/>
        <v>0</v>
      </c>
      <c r="BG34" s="3"/>
      <c r="BH34" s="3"/>
      <c r="BI34" s="17">
        <f t="shared" si="25"/>
        <v>0</v>
      </c>
      <c r="BJ34" s="17">
        <f t="shared" si="26"/>
        <v>0</v>
      </c>
      <c r="BK34" s="17">
        <f t="shared" si="27"/>
        <v>0</v>
      </c>
    </row>
    <row r="35" spans="1:63" ht="12.75" hidden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8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2">
        <f t="shared" si="16"/>
        <v>0</v>
      </c>
      <c r="AU35" s="32">
        <f t="shared" si="10"/>
        <v>0</v>
      </c>
      <c r="AV35" s="9">
        <f t="shared" si="11"/>
        <v>0</v>
      </c>
      <c r="AW35" s="4"/>
      <c r="AX35" s="4"/>
      <c r="AY35" s="3">
        <f t="shared" si="12"/>
        <v>0</v>
      </c>
      <c r="AZ35" s="3"/>
      <c r="BA35" s="3"/>
      <c r="BB35" s="3"/>
      <c r="BC35" s="3"/>
      <c r="BD35" s="14">
        <f t="shared" si="13"/>
        <v>0</v>
      </c>
      <c r="BE35" s="14">
        <f t="shared" si="14"/>
        <v>0</v>
      </c>
      <c r="BF35" s="14">
        <f t="shared" si="15"/>
        <v>0</v>
      </c>
      <c r="BG35" s="3"/>
      <c r="BH35" s="3"/>
      <c r="BI35" s="17">
        <f t="shared" si="25"/>
        <v>0</v>
      </c>
      <c r="BJ35" s="17">
        <f t="shared" si="26"/>
        <v>0</v>
      </c>
      <c r="BK35" s="17">
        <f t="shared" si="27"/>
        <v>0</v>
      </c>
    </row>
    <row r="36" spans="1:63" ht="12.75" hidden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8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2">
        <f t="shared" si="16"/>
        <v>0</v>
      </c>
      <c r="AU36" s="32">
        <f t="shared" si="10"/>
        <v>0</v>
      </c>
      <c r="AV36" s="9">
        <f t="shared" si="11"/>
        <v>0</v>
      </c>
      <c r="AW36" s="4"/>
      <c r="AX36" s="4"/>
      <c r="AY36" s="3">
        <f t="shared" si="12"/>
        <v>0</v>
      </c>
      <c r="AZ36" s="3"/>
      <c r="BA36" s="3"/>
      <c r="BB36" s="3"/>
      <c r="BC36" s="3"/>
      <c r="BD36" s="14">
        <f t="shared" si="13"/>
        <v>0</v>
      </c>
      <c r="BE36" s="14">
        <f t="shared" si="14"/>
        <v>0</v>
      </c>
      <c r="BF36" s="14">
        <f t="shared" si="15"/>
        <v>0</v>
      </c>
      <c r="BG36" s="3"/>
      <c r="BH36" s="3"/>
      <c r="BI36" s="17">
        <f t="shared" si="25"/>
        <v>0</v>
      </c>
      <c r="BJ36" s="17">
        <f t="shared" si="26"/>
        <v>0</v>
      </c>
      <c r="BK36" s="17">
        <f t="shared" si="27"/>
        <v>0</v>
      </c>
    </row>
    <row r="37" spans="1:63" ht="12.75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8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>
        <f t="shared" si="16"/>
        <v>0</v>
      </c>
      <c r="AU37" s="32">
        <f t="shared" si="10"/>
        <v>0</v>
      </c>
      <c r="AV37" s="9">
        <f t="shared" si="11"/>
        <v>0</v>
      </c>
      <c r="AW37" s="4"/>
      <c r="AX37" s="4"/>
      <c r="AY37" s="3">
        <f t="shared" si="12"/>
        <v>0</v>
      </c>
      <c r="AZ37" s="3"/>
      <c r="BA37" s="3"/>
      <c r="BB37" s="3"/>
      <c r="BC37" s="3"/>
      <c r="BD37" s="14">
        <f t="shared" si="13"/>
        <v>0</v>
      </c>
      <c r="BE37" s="14">
        <f t="shared" si="14"/>
        <v>0</v>
      </c>
      <c r="BF37" s="14">
        <f t="shared" si="15"/>
        <v>0</v>
      </c>
      <c r="BG37" s="3"/>
      <c r="BH37" s="3"/>
      <c r="BI37" s="17">
        <f t="shared" si="25"/>
        <v>0</v>
      </c>
      <c r="BJ37" s="17">
        <f t="shared" si="26"/>
        <v>0</v>
      </c>
      <c r="BK37" s="17">
        <f t="shared" si="27"/>
        <v>0</v>
      </c>
    </row>
    <row r="38" spans="1:63" ht="12.7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8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2">
        <f t="shared" si="16"/>
        <v>0</v>
      </c>
      <c r="AU38" s="32">
        <f t="shared" si="10"/>
        <v>0</v>
      </c>
      <c r="AV38" s="9">
        <f t="shared" si="11"/>
        <v>0</v>
      </c>
      <c r="AW38" s="4"/>
      <c r="AX38" s="4"/>
      <c r="AY38" s="3">
        <f t="shared" si="12"/>
        <v>0</v>
      </c>
      <c r="AZ38" s="3"/>
      <c r="BA38" s="3"/>
      <c r="BB38" s="3"/>
      <c r="BC38" s="3"/>
      <c r="BD38" s="14">
        <f t="shared" si="13"/>
        <v>0</v>
      </c>
      <c r="BE38" s="14">
        <f t="shared" si="14"/>
        <v>0</v>
      </c>
      <c r="BF38" s="14">
        <f t="shared" si="15"/>
        <v>0</v>
      </c>
      <c r="BG38" s="3"/>
      <c r="BH38" s="3"/>
      <c r="BI38" s="17">
        <f t="shared" si="25"/>
        <v>0</v>
      </c>
      <c r="BJ38" s="17">
        <f t="shared" si="26"/>
        <v>0</v>
      </c>
      <c r="BK38" s="17">
        <f t="shared" si="27"/>
        <v>0</v>
      </c>
    </row>
    <row r="39" spans="1:63" ht="12.7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8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">
        <f t="shared" si="16"/>
        <v>0</v>
      </c>
      <c r="AU39" s="4">
        <f t="shared" si="10"/>
        <v>0</v>
      </c>
      <c r="AV39" s="9">
        <f t="shared" si="11"/>
        <v>0</v>
      </c>
      <c r="AW39" s="4"/>
      <c r="AX39" s="4"/>
      <c r="AY39" s="3">
        <f t="shared" si="12"/>
        <v>0</v>
      </c>
      <c r="AZ39" s="3"/>
      <c r="BA39" s="3"/>
      <c r="BB39" s="3"/>
      <c r="BC39" s="3"/>
      <c r="BD39" s="14">
        <f t="shared" si="13"/>
        <v>0</v>
      </c>
      <c r="BE39" s="14">
        <f t="shared" si="14"/>
        <v>0</v>
      </c>
      <c r="BF39" s="14">
        <f t="shared" si="15"/>
        <v>0</v>
      </c>
      <c r="BG39" s="3"/>
      <c r="BH39" s="3"/>
      <c r="BI39" s="17">
        <f t="shared" si="25"/>
        <v>0</v>
      </c>
      <c r="BJ39" s="17">
        <f t="shared" si="26"/>
        <v>0</v>
      </c>
      <c r="BK39" s="17">
        <f t="shared" si="27"/>
        <v>0</v>
      </c>
    </row>
    <row r="40" spans="1:63" ht="12.75" hidden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8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4">
        <f t="shared" si="16"/>
        <v>0</v>
      </c>
      <c r="AU40" s="4">
        <f t="shared" si="10"/>
        <v>0</v>
      </c>
      <c r="AV40" s="9">
        <f t="shared" si="11"/>
        <v>0</v>
      </c>
      <c r="AW40" s="4"/>
      <c r="AX40" s="4"/>
      <c r="AY40" s="3">
        <f t="shared" si="12"/>
        <v>0</v>
      </c>
      <c r="AZ40" s="3"/>
      <c r="BA40" s="3"/>
      <c r="BB40" s="3"/>
      <c r="BC40" s="3"/>
      <c r="BD40" s="14">
        <f t="shared" si="13"/>
        <v>0</v>
      </c>
      <c r="BE40" s="14">
        <f t="shared" si="14"/>
        <v>0</v>
      </c>
      <c r="BF40" s="14">
        <f t="shared" si="15"/>
        <v>0</v>
      </c>
      <c r="BG40" s="3"/>
      <c r="BH40" s="3"/>
      <c r="BI40" s="17">
        <f t="shared" si="25"/>
        <v>0</v>
      </c>
      <c r="BJ40" s="17">
        <f t="shared" si="26"/>
        <v>0</v>
      </c>
      <c r="BK40" s="17">
        <f t="shared" si="27"/>
        <v>0</v>
      </c>
    </row>
    <row r="41" spans="1:63" ht="12.75" hidden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8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4">
        <f t="shared" si="16"/>
        <v>0</v>
      </c>
      <c r="AU41" s="4">
        <f t="shared" si="10"/>
        <v>0</v>
      </c>
      <c r="AV41" s="9">
        <f t="shared" si="11"/>
        <v>0</v>
      </c>
      <c r="AW41" s="4"/>
      <c r="AX41" s="4"/>
      <c r="AY41" s="3">
        <f t="shared" si="12"/>
        <v>0</v>
      </c>
      <c r="AZ41" s="3"/>
      <c r="BA41" s="3"/>
      <c r="BB41" s="3"/>
      <c r="BC41" s="3"/>
      <c r="BD41" s="14">
        <f t="shared" si="13"/>
        <v>0</v>
      </c>
      <c r="BE41" s="14">
        <f t="shared" si="14"/>
        <v>0</v>
      </c>
      <c r="BF41" s="14">
        <f t="shared" si="15"/>
        <v>0</v>
      </c>
      <c r="BG41" s="3"/>
      <c r="BH41" s="3"/>
      <c r="BI41" s="17">
        <f t="shared" si="25"/>
        <v>0</v>
      </c>
      <c r="BJ41" s="17">
        <f t="shared" si="26"/>
        <v>0</v>
      </c>
      <c r="BK41" s="17">
        <f t="shared" si="27"/>
        <v>0</v>
      </c>
    </row>
    <row r="42" spans="1:63" ht="12.75" hidden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8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4">
        <f t="shared" si="16"/>
        <v>0</v>
      </c>
      <c r="AU42" s="4">
        <f t="shared" si="10"/>
        <v>0</v>
      </c>
      <c r="AV42" s="9">
        <f t="shared" si="11"/>
        <v>0</v>
      </c>
      <c r="AW42" s="4"/>
      <c r="AX42" s="4"/>
      <c r="AY42" s="3">
        <f t="shared" si="12"/>
        <v>0</v>
      </c>
      <c r="AZ42" s="3"/>
      <c r="BA42" s="3"/>
      <c r="BB42" s="3"/>
      <c r="BC42" s="3"/>
      <c r="BD42" s="14">
        <f t="shared" si="13"/>
        <v>0</v>
      </c>
      <c r="BE42" s="14">
        <f t="shared" si="14"/>
        <v>0</v>
      </c>
      <c r="BF42" s="14">
        <f t="shared" si="15"/>
        <v>0</v>
      </c>
      <c r="BG42" s="3"/>
      <c r="BH42" s="3"/>
      <c r="BI42" s="17">
        <f t="shared" si="25"/>
        <v>0</v>
      </c>
      <c r="BJ42" s="17">
        <f t="shared" si="26"/>
        <v>0</v>
      </c>
      <c r="BK42" s="17">
        <f t="shared" si="27"/>
        <v>0</v>
      </c>
    </row>
    <row r="43" spans="1:63" ht="12.75" hidden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">
        <f t="shared" si="16"/>
        <v>0</v>
      </c>
      <c r="AU43" s="4">
        <f t="shared" si="10"/>
        <v>0</v>
      </c>
      <c r="AV43" s="9">
        <f t="shared" si="11"/>
        <v>0</v>
      </c>
      <c r="AW43" s="4"/>
      <c r="AX43" s="4"/>
      <c r="AY43" s="3">
        <f t="shared" si="12"/>
        <v>0</v>
      </c>
      <c r="AZ43" s="3"/>
      <c r="BA43" s="3"/>
      <c r="BB43" s="3"/>
      <c r="BC43" s="3"/>
      <c r="BD43" s="14">
        <f t="shared" si="13"/>
        <v>0</v>
      </c>
      <c r="BE43" s="14">
        <f t="shared" si="14"/>
        <v>0</v>
      </c>
      <c r="BF43" s="14">
        <f t="shared" si="15"/>
        <v>0</v>
      </c>
      <c r="BG43" s="3"/>
      <c r="BH43" s="3"/>
      <c r="BI43" s="17">
        <f t="shared" si="25"/>
        <v>0</v>
      </c>
      <c r="BJ43" s="17">
        <f t="shared" si="26"/>
        <v>0</v>
      </c>
      <c r="BK43" s="17">
        <f t="shared" si="27"/>
        <v>0</v>
      </c>
    </row>
    <row r="44" spans="1:63" ht="12.75" hidden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4">
        <f t="shared" si="16"/>
        <v>0</v>
      </c>
      <c r="AU44" s="4">
        <f t="shared" si="10"/>
        <v>0</v>
      </c>
      <c r="AV44" s="9">
        <f t="shared" si="11"/>
        <v>0</v>
      </c>
      <c r="AW44" s="4"/>
      <c r="AX44" s="4"/>
      <c r="AY44" s="3">
        <f t="shared" si="12"/>
        <v>0</v>
      </c>
      <c r="AZ44" s="3"/>
      <c r="BA44" s="3"/>
      <c r="BB44" s="3"/>
      <c r="BC44" s="3"/>
      <c r="BD44" s="14">
        <f t="shared" si="13"/>
        <v>0</v>
      </c>
      <c r="BE44" s="14">
        <f t="shared" si="14"/>
        <v>0</v>
      </c>
      <c r="BF44" s="14">
        <f t="shared" si="15"/>
        <v>0</v>
      </c>
      <c r="BG44" s="3"/>
      <c r="BH44" s="3"/>
      <c r="BI44" s="17">
        <f t="shared" si="25"/>
        <v>0</v>
      </c>
      <c r="BJ44" s="17">
        <f t="shared" si="26"/>
        <v>0</v>
      </c>
      <c r="BK44" s="17">
        <f t="shared" si="27"/>
        <v>0</v>
      </c>
    </row>
    <row r="45" spans="1:63" ht="12.75" hidden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8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4">
        <f t="shared" si="16"/>
        <v>0</v>
      </c>
      <c r="AU45" s="4">
        <f t="shared" si="10"/>
        <v>0</v>
      </c>
      <c r="AV45" s="9">
        <f t="shared" si="11"/>
        <v>0</v>
      </c>
      <c r="AW45" s="4"/>
      <c r="AX45" s="4"/>
      <c r="AY45" s="3">
        <f t="shared" si="12"/>
        <v>0</v>
      </c>
      <c r="AZ45" s="3"/>
      <c r="BA45" s="3"/>
      <c r="BB45" s="3"/>
      <c r="BC45" s="3"/>
      <c r="BD45" s="14">
        <f t="shared" si="13"/>
        <v>0</v>
      </c>
      <c r="BE45" s="14">
        <f t="shared" si="14"/>
        <v>0</v>
      </c>
      <c r="BF45" s="14">
        <f t="shared" si="15"/>
        <v>0</v>
      </c>
      <c r="BG45" s="3"/>
      <c r="BH45" s="3"/>
      <c r="BI45" s="17">
        <f t="shared" si="25"/>
        <v>0</v>
      </c>
      <c r="BJ45" s="17">
        <f t="shared" si="26"/>
        <v>0</v>
      </c>
      <c r="BK45" s="17">
        <f t="shared" si="27"/>
        <v>0</v>
      </c>
    </row>
    <row r="46" spans="1:63" ht="12.75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8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4">
        <f t="shared" si="16"/>
        <v>0</v>
      </c>
      <c r="AU46" s="4">
        <f t="shared" si="10"/>
        <v>0</v>
      </c>
      <c r="AV46" s="9">
        <f t="shared" si="11"/>
        <v>0</v>
      </c>
      <c r="AW46" s="4"/>
      <c r="AX46" s="4"/>
      <c r="AY46" s="3">
        <f t="shared" si="12"/>
        <v>0</v>
      </c>
      <c r="AZ46" s="3"/>
      <c r="BA46" s="3"/>
      <c r="BB46" s="3"/>
      <c r="BC46" s="3"/>
      <c r="BD46" s="14">
        <f t="shared" si="13"/>
        <v>0</v>
      </c>
      <c r="BE46" s="14">
        <f t="shared" si="14"/>
        <v>0</v>
      </c>
      <c r="BF46" s="14">
        <f t="shared" si="15"/>
        <v>0</v>
      </c>
      <c r="BG46" s="3"/>
      <c r="BH46" s="3"/>
      <c r="BI46" s="17">
        <f t="shared" si="25"/>
        <v>0</v>
      </c>
      <c r="BJ46" s="17">
        <f t="shared" si="26"/>
        <v>0</v>
      </c>
      <c r="BK46" s="17">
        <f t="shared" si="27"/>
        <v>0</v>
      </c>
    </row>
    <row r="47" spans="1:63" ht="12.75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8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4">
        <f t="shared" si="16"/>
        <v>0</v>
      </c>
      <c r="AU47" s="4">
        <f t="shared" si="10"/>
        <v>0</v>
      </c>
      <c r="AV47" s="9">
        <f t="shared" si="11"/>
        <v>0</v>
      </c>
      <c r="AW47" s="4"/>
      <c r="AX47" s="4"/>
      <c r="AY47" s="3">
        <f t="shared" si="12"/>
        <v>0</v>
      </c>
      <c r="AZ47" s="3"/>
      <c r="BA47" s="3"/>
      <c r="BB47" s="3"/>
      <c r="BC47" s="3"/>
      <c r="BD47" s="14">
        <f t="shared" si="13"/>
        <v>0</v>
      </c>
      <c r="BE47" s="14">
        <f t="shared" si="14"/>
        <v>0</v>
      </c>
      <c r="BF47" s="14">
        <f t="shared" si="15"/>
        <v>0</v>
      </c>
      <c r="BG47" s="3"/>
      <c r="BH47" s="3"/>
      <c r="BI47" s="17">
        <f t="shared" si="25"/>
        <v>0</v>
      </c>
      <c r="BJ47" s="17">
        <f t="shared" si="26"/>
        <v>0</v>
      </c>
      <c r="BK47" s="17">
        <f t="shared" si="27"/>
        <v>0</v>
      </c>
    </row>
    <row r="48" spans="1:63" ht="12.75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4">
        <f t="shared" si="16"/>
        <v>0</v>
      </c>
      <c r="AU48" s="4">
        <f t="shared" si="10"/>
        <v>0</v>
      </c>
      <c r="AV48" s="9">
        <f t="shared" si="11"/>
        <v>0</v>
      </c>
      <c r="AW48" s="4"/>
      <c r="AX48" s="4"/>
      <c r="AY48" s="3">
        <f t="shared" si="12"/>
        <v>0</v>
      </c>
      <c r="AZ48" s="3"/>
      <c r="BA48" s="3"/>
      <c r="BB48" s="3"/>
      <c r="BC48" s="3"/>
      <c r="BD48" s="14">
        <f t="shared" si="13"/>
        <v>0</v>
      </c>
      <c r="BE48" s="14">
        <f t="shared" si="14"/>
        <v>0</v>
      </c>
      <c r="BF48" s="14">
        <f t="shared" si="15"/>
        <v>0</v>
      </c>
      <c r="BG48" s="3"/>
      <c r="BH48" s="3"/>
      <c r="BI48" s="17">
        <f t="shared" si="25"/>
        <v>0</v>
      </c>
      <c r="BJ48" s="17">
        <f t="shared" si="26"/>
        <v>0</v>
      </c>
      <c r="BK48" s="17">
        <f t="shared" si="27"/>
        <v>0</v>
      </c>
    </row>
    <row r="49" spans="1:63" ht="12.75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4">
        <f t="shared" si="16"/>
        <v>0</v>
      </c>
      <c r="AU49" s="4">
        <f t="shared" si="10"/>
        <v>0</v>
      </c>
      <c r="AV49" s="9">
        <f t="shared" si="11"/>
        <v>0</v>
      </c>
      <c r="AW49" s="4"/>
      <c r="AX49" s="4"/>
      <c r="AY49" s="3">
        <f t="shared" si="12"/>
        <v>0</v>
      </c>
      <c r="AZ49" s="3"/>
      <c r="BA49" s="3"/>
      <c r="BB49" s="3"/>
      <c r="BC49" s="3"/>
      <c r="BD49" s="14">
        <f t="shared" si="13"/>
        <v>0</v>
      </c>
      <c r="BE49" s="14">
        <f t="shared" si="14"/>
        <v>0</v>
      </c>
      <c r="BF49" s="14">
        <f t="shared" si="15"/>
        <v>0</v>
      </c>
      <c r="BG49" s="3"/>
      <c r="BH49" s="3"/>
      <c r="BI49" s="17">
        <f t="shared" si="25"/>
        <v>0</v>
      </c>
      <c r="BJ49" s="17">
        <f t="shared" si="26"/>
        <v>0</v>
      </c>
      <c r="BK49" s="17">
        <f t="shared" si="27"/>
        <v>0</v>
      </c>
    </row>
    <row r="50" spans="1:63" ht="12.75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4">
        <f t="shared" si="16"/>
        <v>0</v>
      </c>
      <c r="AU50" s="4">
        <f t="shared" si="10"/>
        <v>0</v>
      </c>
      <c r="AV50" s="9">
        <f t="shared" si="11"/>
        <v>0</v>
      </c>
      <c r="AW50" s="4"/>
      <c r="AX50" s="4"/>
      <c r="AY50" s="3">
        <f t="shared" si="12"/>
        <v>0</v>
      </c>
      <c r="AZ50" s="3"/>
      <c r="BA50" s="3"/>
      <c r="BB50" s="3"/>
      <c r="BC50" s="3"/>
      <c r="BD50" s="14">
        <f t="shared" si="13"/>
        <v>0</v>
      </c>
      <c r="BE50" s="14">
        <f t="shared" si="14"/>
        <v>0</v>
      </c>
      <c r="BF50" s="14">
        <f t="shared" si="15"/>
        <v>0</v>
      </c>
      <c r="BG50" s="3"/>
      <c r="BH50" s="3"/>
      <c r="BI50" s="17">
        <f t="shared" si="25"/>
        <v>0</v>
      </c>
      <c r="BJ50" s="17">
        <f t="shared" si="26"/>
        <v>0</v>
      </c>
      <c r="BK50" s="17">
        <f t="shared" si="27"/>
        <v>0</v>
      </c>
    </row>
    <row r="51" spans="1:63" ht="12.75" hidden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8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4">
        <f t="shared" si="16"/>
        <v>0</v>
      </c>
      <c r="AU51" s="4">
        <f t="shared" si="10"/>
        <v>0</v>
      </c>
      <c r="AV51" s="9">
        <f t="shared" si="11"/>
        <v>0</v>
      </c>
      <c r="AW51" s="4"/>
      <c r="AX51" s="4"/>
      <c r="AY51" s="3">
        <f t="shared" si="12"/>
        <v>0</v>
      </c>
      <c r="AZ51" s="3"/>
      <c r="BA51" s="3"/>
      <c r="BB51" s="3"/>
      <c r="BC51" s="3"/>
      <c r="BD51" s="14">
        <f t="shared" si="13"/>
        <v>0</v>
      </c>
      <c r="BE51" s="14">
        <f t="shared" si="14"/>
        <v>0</v>
      </c>
      <c r="BF51" s="14">
        <f t="shared" si="15"/>
        <v>0</v>
      </c>
      <c r="BG51" s="3"/>
      <c r="BH51" s="3"/>
      <c r="BI51" s="17">
        <f t="shared" si="25"/>
        <v>0</v>
      </c>
      <c r="BJ51" s="17">
        <f t="shared" si="26"/>
        <v>0</v>
      </c>
      <c r="BK51" s="17">
        <f t="shared" si="27"/>
        <v>0</v>
      </c>
    </row>
    <row r="52" spans="1:63" ht="12.75" hidden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8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4">
        <f t="shared" si="16"/>
        <v>0</v>
      </c>
      <c r="AU52" s="4">
        <f t="shared" si="10"/>
        <v>0</v>
      </c>
      <c r="AV52" s="9">
        <f t="shared" si="11"/>
        <v>0</v>
      </c>
      <c r="AW52" s="4"/>
      <c r="AX52" s="4"/>
      <c r="AY52" s="3">
        <f t="shared" si="12"/>
        <v>0</v>
      </c>
      <c r="AZ52" s="3"/>
      <c r="BA52" s="3"/>
      <c r="BB52" s="3"/>
      <c r="BC52" s="3"/>
      <c r="BD52" s="14">
        <f t="shared" si="13"/>
        <v>0</v>
      </c>
      <c r="BE52" s="14">
        <f t="shared" si="14"/>
        <v>0</v>
      </c>
      <c r="BF52" s="14">
        <f t="shared" si="15"/>
        <v>0</v>
      </c>
      <c r="BG52" s="3"/>
      <c r="BH52" s="3"/>
      <c r="BI52" s="17">
        <f t="shared" si="25"/>
        <v>0</v>
      </c>
      <c r="BJ52" s="17">
        <f t="shared" si="26"/>
        <v>0</v>
      </c>
      <c r="BK52" s="17">
        <f t="shared" si="27"/>
        <v>0</v>
      </c>
    </row>
    <row r="53" spans="1:63" ht="12.75" hidden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8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4">
        <f t="shared" si="16"/>
        <v>0</v>
      </c>
      <c r="AU53" s="4">
        <f t="shared" si="10"/>
        <v>0</v>
      </c>
      <c r="AV53" s="9">
        <f t="shared" si="11"/>
        <v>0</v>
      </c>
      <c r="AW53" s="4"/>
      <c r="AX53" s="4"/>
      <c r="AY53" s="3">
        <f t="shared" si="12"/>
        <v>0</v>
      </c>
      <c r="AZ53" s="3"/>
      <c r="BA53" s="3"/>
      <c r="BB53" s="3"/>
      <c r="BC53" s="3"/>
      <c r="BD53" s="14">
        <f t="shared" si="13"/>
        <v>0</v>
      </c>
      <c r="BE53" s="14">
        <f t="shared" si="14"/>
        <v>0</v>
      </c>
      <c r="BF53" s="14">
        <f t="shared" si="15"/>
        <v>0</v>
      </c>
      <c r="BG53" s="3"/>
      <c r="BH53" s="3"/>
      <c r="BI53" s="17">
        <f t="shared" si="25"/>
        <v>0</v>
      </c>
      <c r="BJ53" s="17">
        <f t="shared" si="26"/>
        <v>0</v>
      </c>
      <c r="BK53" s="17">
        <f t="shared" si="27"/>
        <v>0</v>
      </c>
    </row>
    <row r="54" spans="1:63" ht="12.75" hidden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8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4">
        <f t="shared" si="16"/>
        <v>0</v>
      </c>
      <c r="AU54" s="4">
        <f t="shared" si="10"/>
        <v>0</v>
      </c>
      <c r="AV54" s="9">
        <f t="shared" si="11"/>
        <v>0</v>
      </c>
      <c r="AW54" s="4"/>
      <c r="AX54" s="4"/>
      <c r="AY54" s="3">
        <f t="shared" si="12"/>
        <v>0</v>
      </c>
      <c r="AZ54" s="3"/>
      <c r="BA54" s="3"/>
      <c r="BB54" s="3"/>
      <c r="BC54" s="3"/>
      <c r="BD54" s="14">
        <f t="shared" si="13"/>
        <v>0</v>
      </c>
      <c r="BE54" s="14">
        <f t="shared" si="14"/>
        <v>0</v>
      </c>
      <c r="BF54" s="14">
        <f t="shared" si="15"/>
        <v>0</v>
      </c>
      <c r="BG54" s="3"/>
      <c r="BH54" s="3"/>
      <c r="BI54" s="17">
        <f t="shared" si="25"/>
        <v>0</v>
      </c>
      <c r="BJ54" s="17">
        <f t="shared" si="26"/>
        <v>0</v>
      </c>
      <c r="BK54" s="17">
        <f t="shared" si="27"/>
        <v>0</v>
      </c>
    </row>
    <row r="55" spans="1:63" ht="12.75" hidden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8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4">
        <f t="shared" si="16"/>
        <v>0</v>
      </c>
      <c r="AU55" s="4">
        <f t="shared" si="10"/>
        <v>0</v>
      </c>
      <c r="AV55" s="9">
        <f t="shared" si="11"/>
        <v>0</v>
      </c>
      <c r="AW55" s="4"/>
      <c r="AX55" s="4"/>
      <c r="AY55" s="3">
        <f t="shared" si="12"/>
        <v>0</v>
      </c>
      <c r="AZ55" s="3"/>
      <c r="BA55" s="3"/>
      <c r="BB55" s="3"/>
      <c r="BC55" s="3"/>
      <c r="BD55" s="14">
        <f t="shared" si="13"/>
        <v>0</v>
      </c>
      <c r="BE55" s="14">
        <f t="shared" si="14"/>
        <v>0</v>
      </c>
      <c r="BF55" s="14">
        <f t="shared" si="15"/>
        <v>0</v>
      </c>
      <c r="BG55" s="3"/>
      <c r="BH55" s="3"/>
      <c r="BI55" s="17">
        <f t="shared" si="25"/>
        <v>0</v>
      </c>
      <c r="BJ55" s="17">
        <f t="shared" si="26"/>
        <v>0</v>
      </c>
      <c r="BK55" s="17">
        <f t="shared" si="27"/>
        <v>0</v>
      </c>
    </row>
    <row r="56" spans="1:63" ht="12.75" hidden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8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4">
        <f t="shared" si="16"/>
        <v>0</v>
      </c>
      <c r="AU56" s="4">
        <f t="shared" si="10"/>
        <v>0</v>
      </c>
      <c r="AV56" s="9">
        <f t="shared" si="11"/>
        <v>0</v>
      </c>
      <c r="AW56" s="4"/>
      <c r="AX56" s="4"/>
      <c r="AY56" s="3">
        <f t="shared" si="12"/>
        <v>0</v>
      </c>
      <c r="AZ56" s="3"/>
      <c r="BA56" s="3"/>
      <c r="BB56" s="3"/>
      <c r="BC56" s="3"/>
      <c r="BD56" s="14">
        <f t="shared" si="13"/>
        <v>0</v>
      </c>
      <c r="BE56" s="14">
        <f t="shared" si="14"/>
        <v>0</v>
      </c>
      <c r="BF56" s="14">
        <f t="shared" si="15"/>
        <v>0</v>
      </c>
      <c r="BG56" s="3"/>
      <c r="BH56" s="3"/>
      <c r="BI56" s="17">
        <f t="shared" si="25"/>
        <v>0</v>
      </c>
      <c r="BJ56" s="17">
        <f t="shared" si="26"/>
        <v>0</v>
      </c>
      <c r="BK56" s="17">
        <f t="shared" si="27"/>
        <v>0</v>
      </c>
    </row>
    <row r="57" spans="1:63" ht="12.75" hidden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8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4">
        <f t="shared" si="16"/>
        <v>0</v>
      </c>
      <c r="AU57" s="4">
        <f t="shared" si="10"/>
        <v>0</v>
      </c>
      <c r="AV57" s="9">
        <f t="shared" si="11"/>
        <v>0</v>
      </c>
      <c r="AW57" s="4"/>
      <c r="AX57" s="4"/>
      <c r="AY57" s="3">
        <f t="shared" si="12"/>
        <v>0</v>
      </c>
      <c r="AZ57" s="3"/>
      <c r="BA57" s="3"/>
      <c r="BB57" s="3"/>
      <c r="BC57" s="3"/>
      <c r="BD57" s="14">
        <f t="shared" si="13"/>
        <v>0</v>
      </c>
      <c r="BE57" s="14">
        <f t="shared" si="14"/>
        <v>0</v>
      </c>
      <c r="BF57" s="14">
        <f t="shared" si="15"/>
        <v>0</v>
      </c>
      <c r="BG57" s="3"/>
      <c r="BH57" s="3"/>
      <c r="BI57" s="17">
        <f t="shared" si="25"/>
        <v>0</v>
      </c>
      <c r="BJ57" s="17">
        <f t="shared" si="26"/>
        <v>0</v>
      </c>
      <c r="BK57" s="17">
        <f t="shared" si="27"/>
        <v>0</v>
      </c>
    </row>
    <row r="58" spans="1:63" ht="12.75" hidden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8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4">
        <f t="shared" si="16"/>
        <v>0</v>
      </c>
      <c r="AU58" s="4">
        <f t="shared" si="10"/>
        <v>0</v>
      </c>
      <c r="AV58" s="9">
        <f t="shared" si="11"/>
        <v>0</v>
      </c>
      <c r="AW58" s="4"/>
      <c r="AX58" s="4"/>
      <c r="AY58" s="3">
        <f t="shared" si="12"/>
        <v>0</v>
      </c>
      <c r="AZ58" s="3"/>
      <c r="BA58" s="3"/>
      <c r="BB58" s="3"/>
      <c r="BC58" s="3"/>
      <c r="BD58" s="14">
        <f t="shared" si="13"/>
        <v>0</v>
      </c>
      <c r="BE58" s="14">
        <f t="shared" si="14"/>
        <v>0</v>
      </c>
      <c r="BF58" s="14">
        <f t="shared" si="15"/>
        <v>0</v>
      </c>
      <c r="BG58" s="3"/>
      <c r="BH58" s="3"/>
      <c r="BI58" s="17">
        <f t="shared" si="25"/>
        <v>0</v>
      </c>
      <c r="BJ58" s="17">
        <f t="shared" si="26"/>
        <v>0</v>
      </c>
      <c r="BK58" s="17">
        <f t="shared" si="27"/>
        <v>0</v>
      </c>
    </row>
    <row r="59" spans="1:63" ht="12.75" hidden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8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4">
        <f t="shared" si="16"/>
        <v>0</v>
      </c>
      <c r="AU59" s="4">
        <f t="shared" si="10"/>
        <v>0</v>
      </c>
      <c r="AV59" s="9">
        <f t="shared" si="11"/>
        <v>0</v>
      </c>
      <c r="AW59" s="4"/>
      <c r="AX59" s="4"/>
      <c r="AY59" s="3">
        <f t="shared" si="12"/>
        <v>0</v>
      </c>
      <c r="AZ59" s="3"/>
      <c r="BA59" s="3"/>
      <c r="BB59" s="3"/>
      <c r="BC59" s="3"/>
      <c r="BD59" s="14">
        <f t="shared" si="13"/>
        <v>0</v>
      </c>
      <c r="BE59" s="14">
        <f t="shared" si="14"/>
        <v>0</v>
      </c>
      <c r="BF59" s="14">
        <f t="shared" si="15"/>
        <v>0</v>
      </c>
      <c r="BG59" s="3"/>
      <c r="BH59" s="3"/>
      <c r="BI59" s="17">
        <f t="shared" si="25"/>
        <v>0</v>
      </c>
      <c r="BJ59" s="17">
        <f t="shared" si="26"/>
        <v>0</v>
      </c>
      <c r="BK59" s="17">
        <f t="shared" si="27"/>
        <v>0</v>
      </c>
    </row>
    <row r="60" spans="1:63" ht="12.75" hidden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8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4">
        <f t="shared" si="16"/>
        <v>0</v>
      </c>
      <c r="AU60" s="4">
        <f t="shared" si="10"/>
        <v>0</v>
      </c>
      <c r="AV60" s="9">
        <f t="shared" si="11"/>
        <v>0</v>
      </c>
      <c r="AW60" s="4"/>
      <c r="AX60" s="4"/>
      <c r="AY60" s="3">
        <f t="shared" si="12"/>
        <v>0</v>
      </c>
      <c r="AZ60" s="3"/>
      <c r="BA60" s="3"/>
      <c r="BB60" s="3"/>
      <c r="BC60" s="3"/>
      <c r="BD60" s="14">
        <f t="shared" si="13"/>
        <v>0</v>
      </c>
      <c r="BE60" s="14">
        <f t="shared" si="14"/>
        <v>0</v>
      </c>
      <c r="BF60" s="14">
        <f t="shared" si="15"/>
        <v>0</v>
      </c>
      <c r="BG60" s="3"/>
      <c r="BH60" s="3"/>
      <c r="BI60" s="17">
        <f t="shared" si="25"/>
        <v>0</v>
      </c>
      <c r="BJ60" s="17">
        <f t="shared" si="26"/>
        <v>0</v>
      </c>
      <c r="BK60" s="17">
        <f t="shared" si="27"/>
        <v>0</v>
      </c>
    </row>
    <row r="61" spans="1:63" ht="12.75" hidden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8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">
        <f t="shared" si="16"/>
        <v>0</v>
      </c>
      <c r="AU61" s="4">
        <f t="shared" si="10"/>
        <v>0</v>
      </c>
      <c r="AV61" s="9">
        <f t="shared" si="11"/>
        <v>0</v>
      </c>
      <c r="AW61" s="4"/>
      <c r="AX61" s="4"/>
      <c r="AY61" s="3">
        <f t="shared" si="12"/>
        <v>0</v>
      </c>
      <c r="AZ61" s="3"/>
      <c r="BA61" s="3"/>
      <c r="BB61" s="3"/>
      <c r="BC61" s="3"/>
      <c r="BD61" s="14">
        <f t="shared" si="13"/>
        <v>0</v>
      </c>
      <c r="BE61" s="14">
        <f t="shared" si="14"/>
        <v>0</v>
      </c>
      <c r="BF61" s="14">
        <f t="shared" si="15"/>
        <v>0</v>
      </c>
      <c r="BG61" s="3"/>
      <c r="BH61" s="3"/>
      <c r="BI61" s="17">
        <f t="shared" si="25"/>
        <v>0</v>
      </c>
      <c r="BJ61" s="17">
        <f t="shared" si="26"/>
        <v>0</v>
      </c>
      <c r="BK61" s="17">
        <f t="shared" si="27"/>
        <v>0</v>
      </c>
    </row>
    <row r="62" spans="1:63" ht="12.75" hidden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8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4">
        <f t="shared" si="16"/>
        <v>0</v>
      </c>
      <c r="AU62" s="4">
        <f t="shared" si="10"/>
        <v>0</v>
      </c>
      <c r="AV62" s="9">
        <f t="shared" si="11"/>
        <v>0</v>
      </c>
      <c r="AW62" s="4"/>
      <c r="AX62" s="4"/>
      <c r="AY62" s="3">
        <f t="shared" si="12"/>
        <v>0</v>
      </c>
      <c r="AZ62" s="3"/>
      <c r="BA62" s="3"/>
      <c r="BB62" s="3"/>
      <c r="BC62" s="3"/>
      <c r="BD62" s="14">
        <f t="shared" si="13"/>
        <v>0</v>
      </c>
      <c r="BE62" s="14">
        <f t="shared" si="14"/>
        <v>0</v>
      </c>
      <c r="BF62" s="14">
        <f t="shared" si="15"/>
        <v>0</v>
      </c>
      <c r="BG62" s="3"/>
      <c r="BH62" s="3"/>
      <c r="BI62" s="17">
        <f t="shared" si="25"/>
        <v>0</v>
      </c>
      <c r="BJ62" s="17">
        <f t="shared" si="26"/>
        <v>0</v>
      </c>
      <c r="BK62" s="17">
        <f t="shared" si="27"/>
        <v>0</v>
      </c>
    </row>
    <row r="63" spans="1:63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4">
        <f t="shared" si="16"/>
        <v>0</v>
      </c>
      <c r="AU63" s="4">
        <f t="shared" si="10"/>
        <v>0</v>
      </c>
      <c r="AV63" s="9">
        <f t="shared" si="11"/>
        <v>0</v>
      </c>
      <c r="AW63" s="4"/>
      <c r="AX63" s="4"/>
      <c r="AY63" s="3">
        <f t="shared" si="12"/>
        <v>0</v>
      </c>
      <c r="AZ63" s="3"/>
      <c r="BA63" s="3"/>
      <c r="BB63" s="3"/>
      <c r="BC63" s="3"/>
      <c r="BD63" s="14">
        <f t="shared" si="13"/>
        <v>0</v>
      </c>
      <c r="BE63" s="14">
        <f t="shared" si="14"/>
        <v>0</v>
      </c>
      <c r="BF63" s="14">
        <f t="shared" si="15"/>
        <v>0</v>
      </c>
      <c r="BG63" s="3"/>
      <c r="BH63" s="3"/>
      <c r="BI63" s="17">
        <f t="shared" si="25"/>
        <v>0</v>
      </c>
      <c r="BJ63" s="17">
        <f t="shared" si="26"/>
        <v>0</v>
      </c>
      <c r="BK63" s="17">
        <f t="shared" si="27"/>
        <v>0</v>
      </c>
    </row>
    <row r="64" spans="1:63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8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4">
        <f t="shared" si="16"/>
        <v>0</v>
      </c>
      <c r="AU64" s="4">
        <f t="shared" si="10"/>
        <v>0</v>
      </c>
      <c r="AV64" s="9">
        <f t="shared" si="11"/>
        <v>0</v>
      </c>
      <c r="AW64" s="4"/>
      <c r="AX64" s="4"/>
      <c r="AY64" s="3">
        <f t="shared" si="12"/>
        <v>0</v>
      </c>
      <c r="AZ64" s="3"/>
      <c r="BA64" s="3"/>
      <c r="BB64" s="3"/>
      <c r="BC64" s="3"/>
      <c r="BD64" s="14">
        <f t="shared" si="13"/>
        <v>0</v>
      </c>
      <c r="BE64" s="14">
        <f t="shared" si="14"/>
        <v>0</v>
      </c>
      <c r="BF64" s="14">
        <f t="shared" si="15"/>
        <v>0</v>
      </c>
      <c r="BG64" s="3"/>
      <c r="BH64" s="3"/>
      <c r="BI64" s="17">
        <f t="shared" si="25"/>
        <v>0</v>
      </c>
      <c r="BJ64" s="17">
        <f t="shared" si="26"/>
        <v>0</v>
      </c>
      <c r="BK64" s="17">
        <f t="shared" si="27"/>
        <v>0</v>
      </c>
    </row>
    <row r="65" spans="1:63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4">
        <f t="shared" si="16"/>
        <v>0</v>
      </c>
      <c r="AU65" s="4">
        <f t="shared" si="10"/>
        <v>0</v>
      </c>
      <c r="AV65" s="9">
        <f t="shared" si="11"/>
        <v>0</v>
      </c>
      <c r="AW65" s="4"/>
      <c r="AX65" s="4"/>
      <c r="AY65" s="3">
        <f t="shared" si="12"/>
        <v>0</v>
      </c>
      <c r="AZ65" s="3"/>
      <c r="BA65" s="3"/>
      <c r="BB65" s="3"/>
      <c r="BC65" s="3"/>
      <c r="BD65" s="14">
        <f t="shared" si="13"/>
        <v>0</v>
      </c>
      <c r="BE65" s="14">
        <f t="shared" si="14"/>
        <v>0</v>
      </c>
      <c r="BF65" s="14">
        <f t="shared" si="15"/>
        <v>0</v>
      </c>
      <c r="BG65" s="3"/>
      <c r="BH65" s="3"/>
      <c r="BI65" s="17">
        <f t="shared" si="25"/>
        <v>0</v>
      </c>
      <c r="BJ65" s="17">
        <f t="shared" si="26"/>
        <v>0</v>
      </c>
      <c r="BK65" s="17">
        <f t="shared" si="27"/>
        <v>0</v>
      </c>
    </row>
    <row r="66" spans="1:63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4">
        <f t="shared" si="16"/>
        <v>0</v>
      </c>
      <c r="AU66" s="4">
        <f t="shared" si="10"/>
        <v>0</v>
      </c>
      <c r="AV66" s="9">
        <f t="shared" si="11"/>
        <v>0</v>
      </c>
      <c r="AW66" s="4"/>
      <c r="AX66" s="4"/>
      <c r="AY66" s="3">
        <f t="shared" si="12"/>
        <v>0</v>
      </c>
      <c r="AZ66" s="3"/>
      <c r="BA66" s="3"/>
      <c r="BB66" s="3"/>
      <c r="BC66" s="3"/>
      <c r="BD66" s="14">
        <f t="shared" si="13"/>
        <v>0</v>
      </c>
      <c r="BE66" s="14">
        <f t="shared" si="14"/>
        <v>0</v>
      </c>
      <c r="BF66" s="14">
        <f t="shared" si="15"/>
        <v>0</v>
      </c>
      <c r="BG66" s="3"/>
      <c r="BH66" s="3"/>
      <c r="BI66" s="17">
        <f t="shared" si="25"/>
        <v>0</v>
      </c>
      <c r="BJ66" s="17">
        <f t="shared" si="26"/>
        <v>0</v>
      </c>
      <c r="BK66" s="17">
        <f t="shared" si="27"/>
        <v>0</v>
      </c>
    </row>
  </sheetData>
  <mergeCells count="17">
    <mergeCell ref="A1:AJ2"/>
    <mergeCell ref="A4:B4"/>
    <mergeCell ref="P4:R4"/>
    <mergeCell ref="S4:U4"/>
    <mergeCell ref="V4:X4"/>
    <mergeCell ref="Y4:AA4"/>
    <mergeCell ref="AB4:AD4"/>
    <mergeCell ref="AE4:AG4"/>
    <mergeCell ref="AH4:AJ4"/>
    <mergeCell ref="AW4:AY4"/>
    <mergeCell ref="BD4:BF4"/>
    <mergeCell ref="BI4:BK4"/>
    <mergeCell ref="A5:B5"/>
    <mergeCell ref="AK4:AM4"/>
    <mergeCell ref="AN4:AP4"/>
    <mergeCell ref="AQ4:AS4"/>
    <mergeCell ref="AT4:AV4"/>
  </mergeCells>
  <printOptions/>
  <pageMargins left="0.75" right="0.75" top="1" bottom="1" header="0.5" footer="0.5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66"/>
  <sheetViews>
    <sheetView workbookViewId="0" topLeftCell="AZ10">
      <selection activeCell="BL22" sqref="BL22"/>
    </sheetView>
  </sheetViews>
  <sheetFormatPr defaultColWidth="9.00390625" defaultRowHeight="12.75"/>
  <cols>
    <col min="1" max="1" width="5.625" style="0" customWidth="1"/>
    <col min="2" max="2" width="36.00390625" style="0" customWidth="1"/>
    <col min="3" max="3" width="12.125" style="0" customWidth="1"/>
    <col min="4" max="4" width="9.625" style="0" customWidth="1"/>
    <col min="5" max="5" width="13.25390625" style="0" customWidth="1"/>
    <col min="6" max="6" width="12.25390625" style="0" customWidth="1"/>
    <col min="7" max="7" width="10.625" style="0" bestFit="1" customWidth="1"/>
    <col min="8" max="8" width="12.25390625" style="0" customWidth="1"/>
    <col min="9" max="9" width="12.375" style="0" customWidth="1"/>
    <col min="10" max="10" width="9.625" style="0" customWidth="1"/>
    <col min="11" max="11" width="13.00390625" style="0" customWidth="1"/>
    <col min="12" max="12" width="14.25390625" style="0" customWidth="1"/>
    <col min="13" max="13" width="11.375" style="0" customWidth="1"/>
    <col min="14" max="14" width="10.625" style="0" customWidth="1"/>
    <col min="15" max="15" width="16.75390625" style="5" customWidth="1"/>
    <col min="16" max="16" width="10.625" style="0" customWidth="1"/>
    <col min="17" max="17" width="9.625" style="0" customWidth="1"/>
    <col min="18" max="18" width="10.375" style="0" customWidth="1"/>
    <col min="19" max="19" width="10.625" style="0" customWidth="1"/>
    <col min="20" max="20" width="9.625" style="0" customWidth="1"/>
    <col min="21" max="21" width="10.25390625" style="0" customWidth="1"/>
    <col min="22" max="22" width="10.625" style="0" customWidth="1"/>
    <col min="23" max="23" width="9.625" style="0" customWidth="1"/>
    <col min="24" max="24" width="10.375" style="0" customWidth="1"/>
    <col min="25" max="26" width="9.625" style="0" customWidth="1"/>
    <col min="27" max="27" width="11.00390625" style="0" customWidth="1"/>
    <col min="28" max="29" width="9.625" style="0" customWidth="1"/>
    <col min="30" max="31" width="10.625" style="0" customWidth="1"/>
    <col min="32" max="32" width="9.625" style="0" customWidth="1"/>
    <col min="33" max="33" width="10.375" style="0" customWidth="1"/>
    <col min="34" max="34" width="10.625" style="0" bestFit="1" customWidth="1"/>
    <col min="35" max="35" width="9.625" style="0" bestFit="1" customWidth="1"/>
    <col min="36" max="37" width="10.625" style="0" customWidth="1"/>
    <col min="38" max="38" width="9.625" style="0" customWidth="1"/>
    <col min="39" max="39" width="10.375" style="0" customWidth="1"/>
    <col min="40" max="40" width="10.625" style="0" customWidth="1"/>
    <col min="41" max="41" width="13.00390625" style="0" customWidth="1"/>
    <col min="42" max="42" width="11.125" style="0" customWidth="1"/>
    <col min="43" max="43" width="12.125" style="0" customWidth="1"/>
    <col min="44" max="44" width="9.625" style="0" customWidth="1"/>
    <col min="45" max="45" width="11.375" style="0" customWidth="1"/>
    <col min="46" max="46" width="11.625" style="0" customWidth="1"/>
    <col min="47" max="47" width="11.125" style="0" customWidth="1"/>
    <col min="48" max="48" width="16.75390625" style="5" customWidth="1"/>
    <col min="49" max="51" width="12.875" style="0" customWidth="1"/>
    <col min="52" max="52" width="11.75390625" style="0" customWidth="1"/>
    <col min="53" max="53" width="9.625" style="0" customWidth="1"/>
    <col min="54" max="54" width="11.875" style="0" customWidth="1"/>
    <col min="55" max="55" width="13.375" style="0" customWidth="1"/>
    <col min="56" max="58" width="13.375" style="12" customWidth="1"/>
    <col min="59" max="59" width="12.75390625" style="0" customWidth="1"/>
    <col min="60" max="60" width="14.75390625" style="0" customWidth="1"/>
    <col min="61" max="62" width="11.625" style="15" customWidth="1"/>
    <col min="63" max="63" width="12.25390625" style="15" customWidth="1"/>
    <col min="64" max="64" width="12.875" style="27" customWidth="1"/>
    <col min="65" max="65" width="14.25390625" style="0" customWidth="1"/>
    <col min="66" max="66" width="10.625" style="0" customWidth="1"/>
  </cols>
  <sheetData>
    <row r="1" spans="1:36" ht="12.75">
      <c r="A1" s="45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21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ht="12.75" hidden="1"/>
    <row r="4" spans="1:64" s="1" customFormat="1" ht="105" customHeight="1">
      <c r="A4" s="34" t="s">
        <v>0</v>
      </c>
      <c r="B4" s="34"/>
      <c r="C4" s="2" t="s">
        <v>3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6" t="s">
        <v>4</v>
      </c>
      <c r="P4" s="34" t="s">
        <v>5</v>
      </c>
      <c r="Q4" s="34"/>
      <c r="R4" s="34"/>
      <c r="S4" s="34" t="s">
        <v>19</v>
      </c>
      <c r="T4" s="34"/>
      <c r="U4" s="34"/>
      <c r="V4" s="34" t="s">
        <v>20</v>
      </c>
      <c r="W4" s="34"/>
      <c r="X4" s="34"/>
      <c r="Y4" s="34" t="s">
        <v>21</v>
      </c>
      <c r="Z4" s="34"/>
      <c r="AA4" s="34"/>
      <c r="AB4" s="34" t="s">
        <v>22</v>
      </c>
      <c r="AC4" s="34"/>
      <c r="AD4" s="34"/>
      <c r="AE4" s="34" t="s">
        <v>23</v>
      </c>
      <c r="AF4" s="34"/>
      <c r="AG4" s="34"/>
      <c r="AH4" s="34" t="s">
        <v>24</v>
      </c>
      <c r="AI4" s="34"/>
      <c r="AJ4" s="34"/>
      <c r="AK4" s="34" t="s">
        <v>25</v>
      </c>
      <c r="AL4" s="34"/>
      <c r="AM4" s="34"/>
      <c r="AN4" s="34" t="s">
        <v>26</v>
      </c>
      <c r="AO4" s="34"/>
      <c r="AP4" s="34"/>
      <c r="AQ4" s="34" t="s">
        <v>27</v>
      </c>
      <c r="AR4" s="34"/>
      <c r="AS4" s="34"/>
      <c r="AT4" s="38" t="s">
        <v>28</v>
      </c>
      <c r="AU4" s="39"/>
      <c r="AV4" s="40"/>
      <c r="AW4" s="41" t="s">
        <v>29</v>
      </c>
      <c r="AX4" s="41"/>
      <c r="AY4" s="41"/>
      <c r="AZ4" s="11" t="s">
        <v>30</v>
      </c>
      <c r="BA4" s="11" t="s">
        <v>31</v>
      </c>
      <c r="BB4" s="11" t="s">
        <v>32</v>
      </c>
      <c r="BC4" s="11" t="s">
        <v>33</v>
      </c>
      <c r="BD4" s="42" t="s">
        <v>36</v>
      </c>
      <c r="BE4" s="43"/>
      <c r="BF4" s="44"/>
      <c r="BG4" s="11" t="s">
        <v>35</v>
      </c>
      <c r="BH4" s="11" t="s">
        <v>34</v>
      </c>
      <c r="BI4" s="35" t="s">
        <v>7</v>
      </c>
      <c r="BJ4" s="36"/>
      <c r="BK4" s="37"/>
      <c r="BL4" s="28"/>
    </row>
    <row r="5" spans="1:63" ht="12.75">
      <c r="A5" s="46" t="s">
        <v>1</v>
      </c>
      <c r="B5" s="46"/>
      <c r="C5" s="3" t="s">
        <v>2</v>
      </c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  <c r="O5" s="8" t="s">
        <v>2</v>
      </c>
      <c r="P5" s="3" t="s">
        <v>6</v>
      </c>
      <c r="Q5" s="3" t="s">
        <v>2</v>
      </c>
      <c r="R5" s="3" t="s">
        <v>7</v>
      </c>
      <c r="S5" s="3" t="s">
        <v>6</v>
      </c>
      <c r="T5" s="3" t="s">
        <v>2</v>
      </c>
      <c r="U5" s="3" t="s">
        <v>7</v>
      </c>
      <c r="V5" s="3" t="s">
        <v>6</v>
      </c>
      <c r="W5" s="3" t="s">
        <v>2</v>
      </c>
      <c r="X5" s="3" t="s">
        <v>7</v>
      </c>
      <c r="Y5" s="3" t="s">
        <v>6</v>
      </c>
      <c r="Z5" s="3" t="s">
        <v>2</v>
      </c>
      <c r="AA5" s="3" t="s">
        <v>7</v>
      </c>
      <c r="AB5" s="3" t="s">
        <v>6</v>
      </c>
      <c r="AC5" s="3" t="s">
        <v>2</v>
      </c>
      <c r="AD5" s="3" t="s">
        <v>7</v>
      </c>
      <c r="AE5" s="3" t="s">
        <v>6</v>
      </c>
      <c r="AF5" s="3" t="s">
        <v>2</v>
      </c>
      <c r="AG5" s="3" t="s">
        <v>7</v>
      </c>
      <c r="AH5" s="3" t="s">
        <v>6</v>
      </c>
      <c r="AI5" s="3" t="s">
        <v>2</v>
      </c>
      <c r="AJ5" s="3" t="s">
        <v>7</v>
      </c>
      <c r="AK5" s="3" t="s">
        <v>6</v>
      </c>
      <c r="AL5" s="3" t="s">
        <v>2</v>
      </c>
      <c r="AM5" s="3" t="s">
        <v>7</v>
      </c>
      <c r="AN5" s="3" t="s">
        <v>6</v>
      </c>
      <c r="AO5" s="3" t="s">
        <v>2</v>
      </c>
      <c r="AP5" s="3" t="s">
        <v>7</v>
      </c>
      <c r="AQ5" s="3" t="s">
        <v>6</v>
      </c>
      <c r="AR5" s="3" t="s">
        <v>2</v>
      </c>
      <c r="AS5" s="3" t="s">
        <v>7</v>
      </c>
      <c r="AT5" s="3" t="s">
        <v>6</v>
      </c>
      <c r="AU5" s="3" t="s">
        <v>2</v>
      </c>
      <c r="AV5" s="3" t="s">
        <v>7</v>
      </c>
      <c r="AW5" s="3" t="s">
        <v>6</v>
      </c>
      <c r="AX5" s="3" t="s">
        <v>2</v>
      </c>
      <c r="AY5" s="3" t="s">
        <v>7</v>
      </c>
      <c r="AZ5" s="3" t="s">
        <v>2</v>
      </c>
      <c r="BA5" s="3" t="s">
        <v>2</v>
      </c>
      <c r="BB5" s="3" t="s">
        <v>2</v>
      </c>
      <c r="BC5" s="3" t="s">
        <v>2</v>
      </c>
      <c r="BD5" s="13" t="s">
        <v>6</v>
      </c>
      <c r="BE5" s="13" t="s">
        <v>2</v>
      </c>
      <c r="BF5" s="13" t="s">
        <v>7</v>
      </c>
      <c r="BG5" s="3" t="s">
        <v>2</v>
      </c>
      <c r="BH5" s="3" t="s">
        <v>2</v>
      </c>
      <c r="BI5" s="16" t="s">
        <v>6</v>
      </c>
      <c r="BJ5" s="16" t="s">
        <v>2</v>
      </c>
      <c r="BK5" s="16" t="s">
        <v>7</v>
      </c>
    </row>
    <row r="6" spans="1:64" ht="12.75">
      <c r="A6" s="3">
        <v>2111</v>
      </c>
      <c r="B6" s="23" t="s">
        <v>37</v>
      </c>
      <c r="C6" s="4">
        <f>'1 кв 2018'!C6+'2 кв 2018'!C6</f>
        <v>1473890.97</v>
      </c>
      <c r="D6" s="4">
        <f>'1 кв 2018'!D6+'2 кв 2018'!D6</f>
        <v>276254.62</v>
      </c>
      <c r="E6" s="4">
        <f>'1 кв 2018'!E6+'2 кв 2018'!E6</f>
        <v>792807.46</v>
      </c>
      <c r="F6" s="4">
        <f>'1 кв 2018'!F6+'2 кв 2018'!F6</f>
        <v>1001095.05</v>
      </c>
      <c r="G6" s="4">
        <f>'1 кв 2018'!G6+'2 кв 2018'!G6</f>
        <v>385492.49</v>
      </c>
      <c r="H6" s="4">
        <f>'1 кв 2018'!H6+'2 кв 2018'!H6</f>
        <v>946567.2899999999</v>
      </c>
      <c r="I6" s="4">
        <f>'1 кв 2018'!I6+'2 кв 2018'!I6</f>
        <v>723377.02</v>
      </c>
      <c r="J6" s="4">
        <f>'1 кв 2018'!J6+'2 кв 2018'!J6</f>
        <v>0</v>
      </c>
      <c r="K6" s="4">
        <f>'1 кв 2018'!K6+'2 кв 2018'!K6</f>
        <v>1149075.1400000001</v>
      </c>
      <c r="L6" s="4">
        <f>'1 кв 2018'!L6+'2 кв 2018'!L6</f>
        <v>1083915.21</v>
      </c>
      <c r="M6" s="4">
        <f>'1 кв 2018'!M6+'2 кв 2018'!M6</f>
        <v>684608.5800000001</v>
      </c>
      <c r="N6" s="4">
        <f>'1 кв 2018'!N6+'2 кв 2018'!N6</f>
        <v>1567385.6400000001</v>
      </c>
      <c r="O6" s="9">
        <f>SUM(C6:N6)</f>
        <v>10084469.470000003</v>
      </c>
      <c r="P6" s="32">
        <f>'1 кв 2018'!P6+'2 кв 2018'!P6</f>
        <v>3005521.8099999996</v>
      </c>
      <c r="Q6" s="32">
        <f>'1 кв 2018'!Q6+'2 кв 2018'!Q6</f>
        <v>416107.32999999996</v>
      </c>
      <c r="R6" s="32">
        <f>'1 кв 2018'!R6+'2 кв 2018'!R6</f>
        <v>3421629.1399999997</v>
      </c>
      <c r="S6" s="32">
        <f>'1 кв 2018'!S6+'2 кв 2018'!S6</f>
        <v>2880840.0700000003</v>
      </c>
      <c r="T6" s="32">
        <f>'1 кв 2018'!T6+'2 кв 2018'!T6</f>
        <v>535606.6</v>
      </c>
      <c r="U6" s="32">
        <f>'1 кв 2018'!U6+'2 кв 2018'!U6</f>
        <v>3416446.67</v>
      </c>
      <c r="V6" s="32">
        <f>'1 кв 2018'!V6+'2 кв 2018'!V6</f>
        <v>0</v>
      </c>
      <c r="W6" s="32">
        <f>'1 кв 2018'!W6+'2 кв 2018'!W6</f>
        <v>0</v>
      </c>
      <c r="X6" s="32">
        <f>'1 кв 2018'!X6+'2 кв 2018'!X6</f>
        <v>0</v>
      </c>
      <c r="Y6" s="32">
        <f>'1 кв 2018'!Y6+'2 кв 2018'!Y6</f>
        <v>882820.6100000001</v>
      </c>
      <c r="Z6" s="32">
        <f>'1 кв 2018'!Z6+'2 кв 2018'!Z6</f>
        <v>345638.51999999996</v>
      </c>
      <c r="AA6" s="32">
        <f>'1 кв 2018'!AA6+'2 кв 2018'!AA6</f>
        <v>1228459.13</v>
      </c>
      <c r="AB6" s="32">
        <f>'1 кв 2018'!AB6+'2 кв 2018'!AB6</f>
        <v>738676.91</v>
      </c>
      <c r="AC6" s="32">
        <f>'1 кв 2018'!AC6+'2 кв 2018'!AC6</f>
        <v>345427.97</v>
      </c>
      <c r="AD6" s="32">
        <f>'1 кв 2018'!AD6+'2 кв 2018'!AD6</f>
        <v>1084104.88</v>
      </c>
      <c r="AE6" s="32">
        <f>'1 кв 2018'!AE6+'2 кв 2018'!AE6</f>
        <v>2803165.15</v>
      </c>
      <c r="AF6" s="32">
        <f>'1 кв 2018'!AF6+'2 кв 2018'!AF6</f>
        <v>805971.95</v>
      </c>
      <c r="AG6" s="32">
        <f>'1 кв 2018'!AG6+'2 кв 2018'!AG6</f>
        <v>3609137.0999999996</v>
      </c>
      <c r="AH6" s="32">
        <f>'1 кв 2018'!AH6+'2 кв 2018'!AH6</f>
        <v>2136244.54</v>
      </c>
      <c r="AI6" s="32">
        <f>'1 кв 2018'!AI6+'2 кв 2018'!AI6</f>
        <v>512884.84</v>
      </c>
      <c r="AJ6" s="32">
        <f>'1 кв 2018'!AJ6+'2 кв 2018'!AJ6</f>
        <v>2649129.38</v>
      </c>
      <c r="AK6" s="32">
        <f>'1 кв 2018'!AK6+'2 кв 2018'!AK6</f>
        <v>2115129.9899999998</v>
      </c>
      <c r="AL6" s="32">
        <f>'1 кв 2018'!AL6+'2 кв 2018'!AL6</f>
        <v>554355.52</v>
      </c>
      <c r="AM6" s="32">
        <f>'1 кв 2018'!AM6+'2 кв 2018'!AM6</f>
        <v>2669485.51</v>
      </c>
      <c r="AN6" s="32">
        <f>'1 кв 2018'!AN6+'2 кв 2018'!AN6</f>
        <v>2585050.26</v>
      </c>
      <c r="AO6" s="32">
        <f>'1 кв 2018'!AO6+'2 кв 2018'!AO6</f>
        <v>1395201.87</v>
      </c>
      <c r="AP6" s="32">
        <f>'1 кв 2018'!AP6+'2 кв 2018'!AP6</f>
        <v>3980252.13</v>
      </c>
      <c r="AQ6" s="32">
        <f>'1 кв 2018'!AQ6+'2 кв 2018'!AQ6</f>
        <v>1596581.34</v>
      </c>
      <c r="AR6" s="32">
        <f>'1 кв 2018'!AR6+'2 кв 2018'!AR6</f>
        <v>414728.05</v>
      </c>
      <c r="AS6" s="32">
        <f>'1 кв 2018'!AS6+'2 кв 2018'!AS6</f>
        <v>2011309.3900000001</v>
      </c>
      <c r="AT6" s="32">
        <f>'1 кв 2018'!AT6+'2 кв 2018'!AT6</f>
        <v>18744030.68</v>
      </c>
      <c r="AU6" s="32">
        <f>'1 кв 2018'!AU6+'2 кв 2018'!AU6</f>
        <v>5325922.65</v>
      </c>
      <c r="AV6" s="32">
        <f>'1 кв 2018'!AV6+'2 кв 2018'!AV6</f>
        <v>24069953.33</v>
      </c>
      <c r="AW6" s="32">
        <f>'1 кв 2018'!AW6+'2 кв 2018'!AW6</f>
        <v>1460286.4100000001</v>
      </c>
      <c r="AX6" s="32">
        <f>'1 кв 2018'!AX6+'2 кв 2018'!AX6</f>
        <v>507351.68</v>
      </c>
      <c r="AY6" s="32">
        <f>'1 кв 2018'!AY6+'2 кв 2018'!AY6</f>
        <v>1967638.0899999999</v>
      </c>
      <c r="AZ6" s="32">
        <f>'1 кв 2018'!AZ6+'2 кв 2018'!AZ6</f>
        <v>1212662.04</v>
      </c>
      <c r="BA6" s="32">
        <f>'1 кв 2018'!BA6+'2 кв 2018'!BA6</f>
        <v>440458.07000000007</v>
      </c>
      <c r="BB6" s="32">
        <f>'1 кв 2018'!BB6+'2 кв 2018'!BB6</f>
        <v>554624.93</v>
      </c>
      <c r="BC6" s="32">
        <f>'1 кв 2018'!BC6+'2 кв 2018'!BC6</f>
        <v>306177.14</v>
      </c>
      <c r="BD6" s="32">
        <f>'1 кв 2018'!BD6+'2 кв 2018'!BD6</f>
        <v>20204317.089999996</v>
      </c>
      <c r="BE6" s="32">
        <f>'1 кв 2018'!BE6+'2 кв 2018'!BE6</f>
        <v>18431665.98</v>
      </c>
      <c r="BF6" s="32">
        <f>'1 кв 2018'!BF6+'2 кв 2018'!BF6</f>
        <v>38635983.07</v>
      </c>
      <c r="BG6" s="32">
        <f>'1 кв 2018'!BG6+'2 кв 2018'!BG6</f>
        <v>784437.8200000001</v>
      </c>
      <c r="BH6" s="32">
        <f>'1 кв 2018'!BH6+'2 кв 2018'!BH6</f>
        <v>126238.86</v>
      </c>
      <c r="BI6" s="32">
        <f>'1 кв 2018'!BI6+'2 кв 2018'!BI6</f>
        <v>20204317.089999996</v>
      </c>
      <c r="BJ6" s="32">
        <f>'1 кв 2018'!BJ6+'2 кв 2018'!BJ6</f>
        <v>19342342.66</v>
      </c>
      <c r="BK6" s="32">
        <f>'1 кв 2018'!BK6+'2 кв 2018'!BK6</f>
        <v>39546659.75</v>
      </c>
      <c r="BL6" s="29">
        <f>'1 кв 2018'!BL6+'2 кв 2018'!BL6</f>
        <v>10551775.62</v>
      </c>
    </row>
    <row r="7" spans="1:67" ht="12.75">
      <c r="A7" s="3">
        <v>2120</v>
      </c>
      <c r="B7" s="23" t="s">
        <v>38</v>
      </c>
      <c r="C7" s="32">
        <f>'1 кв 2018'!C7+'2 кв 2018'!C7</f>
        <v>268288.23</v>
      </c>
      <c r="D7" s="32">
        <f>'1 кв 2018'!D7+'2 кв 2018'!D7</f>
        <v>53574.009999999995</v>
      </c>
      <c r="E7" s="32">
        <f>'1 кв 2018'!E7+'2 кв 2018'!E7</f>
        <v>141050.34</v>
      </c>
      <c r="F7" s="32">
        <f>'1 кв 2018'!F7+'2 кв 2018'!F7</f>
        <v>177192.53</v>
      </c>
      <c r="G7" s="32">
        <f>'1 кв 2018'!G7+'2 кв 2018'!G7</f>
        <v>79496.54</v>
      </c>
      <c r="H7" s="32">
        <f>'1 кв 2018'!H7+'2 кв 2018'!H7</f>
        <v>179693.63</v>
      </c>
      <c r="I7" s="32">
        <f>'1 кв 2018'!I7+'2 кв 2018'!I7</f>
        <v>134419.09</v>
      </c>
      <c r="J7" s="32">
        <f>'1 кв 2018'!J7+'2 кв 2018'!J7</f>
        <v>0</v>
      </c>
      <c r="K7" s="32">
        <f>'1 кв 2018'!K7+'2 кв 2018'!K7</f>
        <v>201008.03</v>
      </c>
      <c r="L7" s="32">
        <f>'1 кв 2018'!L7+'2 кв 2018'!L7</f>
        <v>196475.97000000003</v>
      </c>
      <c r="M7" s="32">
        <f>'1 кв 2018'!M7+'2 кв 2018'!M7</f>
        <v>129321.54999999999</v>
      </c>
      <c r="N7" s="32">
        <f>'1 кв 2018'!N7+'2 кв 2018'!N7</f>
        <v>279935.22</v>
      </c>
      <c r="O7" s="9">
        <f aca="true" t="shared" si="0" ref="O7:O26">SUM(C7:N7)</f>
        <v>1840455.14</v>
      </c>
      <c r="P7" s="32">
        <f>'1 кв 2018'!P7+'2 кв 2018'!P7</f>
        <v>441130.67</v>
      </c>
      <c r="Q7" s="32">
        <f>'1 кв 2018'!Q7+'2 кв 2018'!Q7</f>
        <v>75165.63</v>
      </c>
      <c r="R7" s="32">
        <f>'1 кв 2018'!R7+'2 кв 2018'!R7</f>
        <v>516296.29999999993</v>
      </c>
      <c r="S7" s="32">
        <f>'1 кв 2018'!S7+'2 кв 2018'!S7</f>
        <v>438204.58</v>
      </c>
      <c r="T7" s="32">
        <f>'1 кв 2018'!T7+'2 кв 2018'!T7</f>
        <v>95844.59</v>
      </c>
      <c r="U7" s="32">
        <f>'1 кв 2018'!U7+'2 кв 2018'!U7</f>
        <v>534049.17</v>
      </c>
      <c r="V7" s="32">
        <f>'1 кв 2018'!V7+'2 кв 2018'!V7</f>
        <v>0</v>
      </c>
      <c r="W7" s="32">
        <f>'1 кв 2018'!W7+'2 кв 2018'!W7</f>
        <v>0</v>
      </c>
      <c r="X7" s="32">
        <f>'1 кв 2018'!X7+'2 кв 2018'!X7</f>
        <v>0</v>
      </c>
      <c r="Y7" s="32">
        <f>'1 кв 2018'!Y7+'2 кв 2018'!Y7</f>
        <v>131488.28999999998</v>
      </c>
      <c r="Z7" s="32">
        <f>'1 кв 2018'!Z7+'2 кв 2018'!Z7</f>
        <v>63442.17</v>
      </c>
      <c r="AA7" s="32">
        <f>'1 кв 2018'!AA7+'2 кв 2018'!AA7</f>
        <v>194930.45999999996</v>
      </c>
      <c r="AB7" s="32">
        <f>'1 кв 2018'!AB7+'2 кв 2018'!AB7</f>
        <v>117059.81999999999</v>
      </c>
      <c r="AC7" s="32">
        <f>'1 кв 2018'!AC7+'2 кв 2018'!AC7</f>
        <v>62418.17</v>
      </c>
      <c r="AD7" s="32">
        <f>'1 кв 2018'!AD7+'2 кв 2018'!AD7</f>
        <v>179477.99</v>
      </c>
      <c r="AE7" s="32">
        <f>'1 кв 2018'!AE7+'2 кв 2018'!AE7</f>
        <v>409684.38000000006</v>
      </c>
      <c r="AF7" s="32">
        <f>'1 кв 2018'!AF7+'2 кв 2018'!AF7</f>
        <v>142424.34</v>
      </c>
      <c r="AG7" s="32">
        <f>'1 кв 2018'!AG7+'2 кв 2018'!AG7</f>
        <v>552108.7200000001</v>
      </c>
      <c r="AH7" s="32">
        <f>'1 кв 2018'!AH7+'2 кв 2018'!AH7</f>
        <v>318060.07</v>
      </c>
      <c r="AI7" s="32">
        <f>'1 кв 2018'!AI7+'2 кв 2018'!AI7</f>
        <v>92574.32</v>
      </c>
      <c r="AJ7" s="32">
        <f>'1 кв 2018'!AJ7+'2 кв 2018'!AJ7</f>
        <v>410634.39</v>
      </c>
      <c r="AK7" s="32">
        <f>'1 кв 2018'!AK7+'2 кв 2018'!AK7</f>
        <v>312888.38</v>
      </c>
      <c r="AL7" s="32">
        <f>'1 кв 2018'!AL7+'2 кв 2018'!AL7</f>
        <v>104702.35</v>
      </c>
      <c r="AM7" s="32">
        <f>'1 кв 2018'!AM7+'2 кв 2018'!AM7</f>
        <v>417590.73</v>
      </c>
      <c r="AN7" s="32">
        <f>'1 кв 2018'!AN7+'2 кв 2018'!AN7</f>
        <v>377295.54</v>
      </c>
      <c r="AO7" s="32">
        <f>'1 кв 2018'!AO7+'2 кв 2018'!AO7</f>
        <v>262346.89</v>
      </c>
      <c r="AP7" s="32">
        <f>'1 кв 2018'!AP7+'2 кв 2018'!AP7</f>
        <v>639642.43</v>
      </c>
      <c r="AQ7" s="32">
        <f>'1 кв 2018'!AQ7+'2 кв 2018'!AQ7</f>
        <v>243103.57</v>
      </c>
      <c r="AR7" s="32">
        <f>'1 кв 2018'!AR7+'2 кв 2018'!AR7</f>
        <v>81325.01</v>
      </c>
      <c r="AS7" s="32">
        <f>'1 кв 2018'!AS7+'2 кв 2018'!AS7</f>
        <v>324428.58</v>
      </c>
      <c r="AT7" s="32">
        <f>'1 кв 2018'!AT7+'2 кв 2018'!AT7</f>
        <v>2788915.3000000003</v>
      </c>
      <c r="AU7" s="32">
        <f>'1 кв 2018'!AU7+'2 кв 2018'!AU7</f>
        <v>980243.47</v>
      </c>
      <c r="AV7" s="32">
        <f>'1 кв 2018'!AV7+'2 кв 2018'!AV7</f>
        <v>3769158.77</v>
      </c>
      <c r="AW7" s="32">
        <f>'1 кв 2018'!AW7+'2 кв 2018'!AW7</f>
        <v>232290.97999999998</v>
      </c>
      <c r="AX7" s="32">
        <f>'1 кв 2018'!AX7+'2 кв 2018'!AX7</f>
        <v>89160.23000000001</v>
      </c>
      <c r="AY7" s="32">
        <f>'1 кв 2018'!AY7+'2 кв 2018'!AY7</f>
        <v>321451.20999999996</v>
      </c>
      <c r="AZ7" s="32">
        <f>'1 кв 2018'!AZ7+'2 кв 2018'!AZ7</f>
        <v>212678.21999999997</v>
      </c>
      <c r="BA7" s="32">
        <f>'1 кв 2018'!BA7+'2 кв 2018'!BA7</f>
        <v>76152.53</v>
      </c>
      <c r="BB7" s="32">
        <f>'1 кв 2018'!BB7+'2 кв 2018'!BB7</f>
        <v>99928.89</v>
      </c>
      <c r="BC7" s="32">
        <f>'1 кв 2018'!BC7+'2 кв 2018'!BC7</f>
        <v>61844.590000000004</v>
      </c>
      <c r="BD7" s="32">
        <f>'1 кв 2018'!BD7+'2 кв 2018'!BD7</f>
        <v>3021206.2800000003</v>
      </c>
      <c r="BE7" s="32">
        <f>'1 кв 2018'!BE7+'2 кв 2018'!BE7</f>
        <v>3360463.0700000003</v>
      </c>
      <c r="BF7" s="32">
        <f>'1 кв 2018'!BF7+'2 кв 2018'!BF7</f>
        <v>6381669.350000001</v>
      </c>
      <c r="BG7" s="32">
        <f>'1 кв 2018'!BG7+'2 кв 2018'!BG7</f>
        <v>141186.43</v>
      </c>
      <c r="BH7" s="32">
        <f>'1 кв 2018'!BH7+'2 кв 2018'!BH7</f>
        <v>22513.760000000002</v>
      </c>
      <c r="BI7" s="32">
        <f>'1 кв 2018'!BI7+'2 кв 2018'!BI7</f>
        <v>3021206.2800000003</v>
      </c>
      <c r="BJ7" s="32">
        <f>'1 кв 2018'!BJ7+'2 кв 2018'!BJ7</f>
        <v>3524163.2600000007</v>
      </c>
      <c r="BK7" s="32">
        <f>'1 кв 2018'!BK7+'2 кв 2018'!BK7</f>
        <v>6545369.540000001</v>
      </c>
      <c r="BL7" s="29">
        <f>'1 кв 2018'!BL7+'2 кв 2018'!BL7</f>
        <v>1.1068550520576537E-09</v>
      </c>
      <c r="BM7" s="10"/>
      <c r="BN7" s="10"/>
      <c r="BO7" s="10"/>
    </row>
    <row r="8" spans="1:65" ht="12.75">
      <c r="A8" s="3">
        <v>2230</v>
      </c>
      <c r="B8" s="23" t="s">
        <v>40</v>
      </c>
      <c r="C8" s="32">
        <f>'1 кв 2018'!C8+'2 кв 2018'!C8</f>
        <v>122687.72</v>
      </c>
      <c r="D8" s="32">
        <f>'1 кв 2018'!D8+'2 кв 2018'!D8</f>
        <v>14959.080000000002</v>
      </c>
      <c r="E8" s="32">
        <f>'1 кв 2018'!E8+'2 кв 2018'!E8</f>
        <v>38777.83</v>
      </c>
      <c r="F8" s="32">
        <f>'1 кв 2018'!F8+'2 кв 2018'!F8</f>
        <v>93726.9</v>
      </c>
      <c r="G8" s="32">
        <f>'1 кв 2018'!G8+'2 кв 2018'!G8</f>
        <v>27505.010000000002</v>
      </c>
      <c r="H8" s="32">
        <f>'1 кв 2018'!H8+'2 кв 2018'!H8</f>
        <v>37118.36</v>
      </c>
      <c r="I8" s="32">
        <f>'1 кв 2018'!I8+'2 кв 2018'!I8</f>
        <v>60051.58</v>
      </c>
      <c r="J8" s="32">
        <f>'1 кв 2018'!J8+'2 кв 2018'!J8</f>
        <v>0</v>
      </c>
      <c r="K8" s="32">
        <f>'1 кв 2018'!K8+'2 кв 2018'!K8</f>
        <v>86324.4</v>
      </c>
      <c r="L8" s="32">
        <f>'1 кв 2018'!L8+'2 кв 2018'!L8</f>
        <v>88710.37</v>
      </c>
      <c r="M8" s="32">
        <f>'1 кв 2018'!M8+'2 кв 2018'!M8</f>
        <v>42961.94</v>
      </c>
      <c r="N8" s="32">
        <f>'1 кв 2018'!N8+'2 кв 2018'!N8</f>
        <v>92292.35</v>
      </c>
      <c r="O8" s="9">
        <f t="shared" si="0"/>
        <v>705115.5399999999</v>
      </c>
      <c r="P8" s="32">
        <f>'1 кв 2018'!P8+'2 кв 2018'!P8</f>
        <v>0</v>
      </c>
      <c r="Q8" s="32">
        <f>'1 кв 2018'!Q8+'2 кв 2018'!Q8</f>
        <v>45724.94</v>
      </c>
      <c r="R8" s="32">
        <f>'1 кв 2018'!R8+'2 кв 2018'!R8</f>
        <v>45724.94</v>
      </c>
      <c r="S8" s="32">
        <f>'1 кв 2018'!S8+'2 кв 2018'!S8</f>
        <v>0</v>
      </c>
      <c r="T8" s="32">
        <f>'1 кв 2018'!T8+'2 кв 2018'!T8</f>
        <v>52058.04</v>
      </c>
      <c r="U8" s="32">
        <f>'1 кв 2018'!U8+'2 кв 2018'!U8</f>
        <v>52058.04</v>
      </c>
      <c r="V8" s="32">
        <f>'1 кв 2018'!V8+'2 кв 2018'!V8</f>
        <v>0</v>
      </c>
      <c r="W8" s="32">
        <f>'1 кв 2018'!W8+'2 кв 2018'!W8</f>
        <v>0</v>
      </c>
      <c r="X8" s="32">
        <f>'1 кв 2018'!X8+'2 кв 2018'!X8</f>
        <v>0</v>
      </c>
      <c r="Y8" s="32">
        <f>'1 кв 2018'!Y8+'2 кв 2018'!Y8</f>
        <v>0</v>
      </c>
      <c r="Z8" s="32">
        <f>'1 кв 2018'!Z8+'2 кв 2018'!Z8</f>
        <v>14313.38</v>
      </c>
      <c r="AA8" s="32">
        <f>'1 кв 2018'!AA8+'2 кв 2018'!AA8</f>
        <v>14313.38</v>
      </c>
      <c r="AB8" s="32">
        <f>'1 кв 2018'!AB8+'2 кв 2018'!AB8</f>
        <v>0</v>
      </c>
      <c r="AC8" s="32">
        <f>'1 кв 2018'!AC8+'2 кв 2018'!AC8</f>
        <v>16377.81</v>
      </c>
      <c r="AD8" s="32">
        <f>'1 кв 2018'!AD8+'2 кв 2018'!AD8</f>
        <v>16377.81</v>
      </c>
      <c r="AE8" s="32">
        <f>'1 кв 2018'!AE8+'2 кв 2018'!AE8</f>
        <v>0</v>
      </c>
      <c r="AF8" s="32">
        <f>'1 кв 2018'!AF8+'2 кв 2018'!AF8</f>
        <v>58794.06</v>
      </c>
      <c r="AG8" s="32">
        <f>'1 кв 2018'!AG8+'2 кв 2018'!AG8</f>
        <v>58794.06</v>
      </c>
      <c r="AH8" s="32">
        <f>'1 кв 2018'!AH8+'2 кв 2018'!AH8</f>
        <v>0</v>
      </c>
      <c r="AI8" s="32">
        <f>'1 кв 2018'!AI8+'2 кв 2018'!AI8</f>
        <v>38360.88</v>
      </c>
      <c r="AJ8" s="32">
        <f>'1 кв 2018'!AJ8+'2 кв 2018'!AJ8</f>
        <v>38360.88</v>
      </c>
      <c r="AK8" s="32">
        <f>'1 кв 2018'!AK8+'2 кв 2018'!AK8</f>
        <v>0</v>
      </c>
      <c r="AL8" s="32">
        <f>'1 кв 2018'!AL8+'2 кв 2018'!AL8</f>
        <v>44790.62</v>
      </c>
      <c r="AM8" s="32">
        <f>'1 кв 2018'!AM8+'2 кв 2018'!AM8</f>
        <v>44790.62</v>
      </c>
      <c r="AN8" s="32">
        <f>'1 кв 2018'!AN8+'2 кв 2018'!AN8</f>
        <v>0</v>
      </c>
      <c r="AO8" s="32">
        <f>'1 кв 2018'!AO8+'2 кв 2018'!AO8</f>
        <v>98720.83</v>
      </c>
      <c r="AP8" s="32">
        <f>'1 кв 2018'!AP8+'2 кв 2018'!AP8</f>
        <v>98720.83</v>
      </c>
      <c r="AQ8" s="32">
        <f>'1 кв 2018'!AQ8+'2 кв 2018'!AQ8</f>
        <v>0</v>
      </c>
      <c r="AR8" s="32">
        <f>'1 кв 2018'!AR8+'2 кв 2018'!AR8</f>
        <v>32081.32</v>
      </c>
      <c r="AS8" s="32">
        <f>'1 кв 2018'!AS8+'2 кв 2018'!AS8</f>
        <v>32081.32</v>
      </c>
      <c r="AT8" s="32">
        <f>'1 кв 2018'!AT8+'2 кв 2018'!AT8</f>
        <v>0</v>
      </c>
      <c r="AU8" s="32">
        <f>'1 кв 2018'!AU8+'2 кв 2018'!AU8</f>
        <v>401221.88</v>
      </c>
      <c r="AV8" s="32">
        <f>'1 кв 2018'!AV8+'2 кв 2018'!AV8</f>
        <v>401221.88</v>
      </c>
      <c r="AW8" s="32">
        <f>'1 кв 2018'!AW8+'2 кв 2018'!AW8</f>
        <v>0</v>
      </c>
      <c r="AX8" s="32">
        <f>'1 кв 2018'!AX8+'2 кв 2018'!AX8</f>
        <v>14300.71</v>
      </c>
      <c r="AY8" s="32">
        <f>'1 кв 2018'!AY8+'2 кв 2018'!AY8</f>
        <v>14300.71</v>
      </c>
      <c r="AZ8" s="32">
        <f>'1 кв 2018'!AZ8+'2 кв 2018'!AZ8</f>
        <v>0</v>
      </c>
      <c r="BA8" s="32">
        <f>'1 кв 2018'!BA8+'2 кв 2018'!BA8</f>
        <v>0</v>
      </c>
      <c r="BB8" s="32">
        <f>'1 кв 2018'!BB8+'2 кв 2018'!BB8</f>
        <v>0</v>
      </c>
      <c r="BC8" s="32">
        <f>'1 кв 2018'!BC8+'2 кв 2018'!BC8</f>
        <v>0</v>
      </c>
      <c r="BD8" s="32">
        <f>'1 кв 2018'!BD8+'2 кв 2018'!BD8</f>
        <v>0</v>
      </c>
      <c r="BE8" s="32">
        <f>'1 кв 2018'!BE8+'2 кв 2018'!BE8</f>
        <v>1120638.13</v>
      </c>
      <c r="BF8" s="32">
        <f>'1 кв 2018'!BF8+'2 кв 2018'!BF8</f>
        <v>1120638.13</v>
      </c>
      <c r="BG8" s="32">
        <f>'1 кв 2018'!BG8+'2 кв 2018'!BG8</f>
        <v>0</v>
      </c>
      <c r="BH8" s="32">
        <f>'1 кв 2018'!BH8+'2 кв 2018'!BH8</f>
        <v>0</v>
      </c>
      <c r="BI8" s="32">
        <f>'1 кв 2018'!BI8+'2 кв 2018'!BI8</f>
        <v>0</v>
      </c>
      <c r="BJ8" s="32">
        <f>'1 кв 2018'!BJ8+'2 кв 2018'!BJ8</f>
        <v>1120638.13</v>
      </c>
      <c r="BK8" s="32">
        <f>'1 кв 2018'!BK8+'2 кв 2018'!BK8</f>
        <v>1120638.13</v>
      </c>
      <c r="BL8" s="29">
        <f>'1 кв 2018'!BL8+'2 кв 2018'!BL8</f>
        <v>0</v>
      </c>
      <c r="BM8" s="10"/>
    </row>
    <row r="9" spans="1:65" ht="12.75">
      <c r="A9" s="3">
        <v>2250</v>
      </c>
      <c r="B9" s="23" t="s">
        <v>41</v>
      </c>
      <c r="C9" s="32">
        <f>'[15]ддз 4'!$R$73+'1 кв 2018'!C9</f>
        <v>1944</v>
      </c>
      <c r="D9" s="32">
        <f>'[15]ддз 12'!$R$73+'1 кв 2018'!D9</f>
        <v>0</v>
      </c>
      <c r="E9" s="32">
        <f>'[15]ддз 18'!$R$73+'1 кв 2018'!E9</f>
        <v>1755</v>
      </c>
      <c r="F9" s="32">
        <f>'[15]ддз 21'!$R$73+'1 кв 2018'!F9</f>
        <v>546</v>
      </c>
      <c r="G9" s="32">
        <f>'[15]ддз 24'!$R$73+'1 кв 2018'!G9</f>
        <v>873</v>
      </c>
      <c r="H9" s="32">
        <f>'[15]ддз 28'!$R$73+'1 кв 2018'!H9</f>
        <v>0</v>
      </c>
      <c r="I9" s="32">
        <f>'[15]ддз 29'!$R$73+'1 кв 2018'!I9</f>
        <v>0</v>
      </c>
      <c r="J9" s="32">
        <f>'[9]ддз 30'!$R$73+'1 кв 2018'!J9</f>
        <v>0</v>
      </c>
      <c r="K9" s="32">
        <f>'[15]ддз 32'!$R$73+'1 кв 2018'!K9</f>
        <v>0</v>
      </c>
      <c r="L9" s="32">
        <f>'[15]ддз 33'!$R$73+'1 кв 2018'!L9</f>
        <v>448</v>
      </c>
      <c r="M9" s="32">
        <f>'[15]ддз 34'!$R$73+'1 кв 2018'!M9</f>
        <v>455</v>
      </c>
      <c r="N9" s="32">
        <f>'[15]ддз 35'!$R$73+'1 кв 2018'!N9</f>
        <v>1082</v>
      </c>
      <c r="O9" s="9">
        <f t="shared" si="0"/>
        <v>7103</v>
      </c>
      <c r="P9" s="31">
        <f>'1 кв 2018'!P9+'2 кв 2018'!P9</f>
        <v>0</v>
      </c>
      <c r="Q9" s="31">
        <f>'1 кв 2018'!Q9+'2 кв 2018'!Q9</f>
        <v>1766</v>
      </c>
      <c r="R9" s="31">
        <f>'1 кв 2018'!R9+'2 кв 2018'!R9</f>
        <v>1766</v>
      </c>
      <c r="S9" s="31">
        <f>'1 кв 2018'!S9+'2 кв 2018'!S9</f>
        <v>0</v>
      </c>
      <c r="T9" s="31">
        <f>'1 кв 2018'!T9+'2 кв 2018'!T9</f>
        <v>0</v>
      </c>
      <c r="U9" s="31">
        <f>'1 кв 2018'!U9+'2 кв 2018'!U9</f>
        <v>0</v>
      </c>
      <c r="V9" s="31">
        <f>'1 кв 2018'!V9+'2 кв 2018'!V9</f>
        <v>0</v>
      </c>
      <c r="W9" s="31">
        <f>'1 кв 2018'!W9+'2 кв 2018'!W9</f>
        <v>0</v>
      </c>
      <c r="X9" s="31">
        <f>'1 кв 2018'!X9+'2 кв 2018'!X9</f>
        <v>0</v>
      </c>
      <c r="Y9" s="31">
        <f>'1 кв 2018'!Y9+'2 кв 2018'!Y9</f>
        <v>0</v>
      </c>
      <c r="Z9" s="31">
        <f>'1 кв 2018'!Z9+'2 кв 2018'!Z9</f>
        <v>1304</v>
      </c>
      <c r="AA9" s="31">
        <f>'1 кв 2018'!AA9+'2 кв 2018'!AA9</f>
        <v>1304</v>
      </c>
      <c r="AB9" s="31">
        <f>'1 кв 2018'!AB9+'2 кв 2018'!AB9</f>
        <v>0</v>
      </c>
      <c r="AC9" s="31">
        <f>'1 кв 2018'!AC9+'2 кв 2018'!AC9</f>
        <v>861</v>
      </c>
      <c r="AD9" s="31">
        <f>'1 кв 2018'!AD9+'2 кв 2018'!AD9</f>
        <v>861</v>
      </c>
      <c r="AE9" s="31">
        <f>'1 кв 2018'!AE9+'2 кв 2018'!AE9</f>
        <v>0</v>
      </c>
      <c r="AF9" s="31">
        <f>'1 кв 2018'!AF9+'2 кв 2018'!AF9</f>
        <v>8396</v>
      </c>
      <c r="AG9" s="31">
        <f>'1 кв 2018'!AG9+'2 кв 2018'!AG9</f>
        <v>8396</v>
      </c>
      <c r="AH9" s="31">
        <f>'1 кв 2018'!AH9+'2 кв 2018'!AH9</f>
        <v>0</v>
      </c>
      <c r="AI9" s="31">
        <f>'1 кв 2018'!AI9+'2 кв 2018'!AI9</f>
        <v>5501</v>
      </c>
      <c r="AJ9" s="31">
        <f>'1 кв 2018'!AJ9+'2 кв 2018'!AJ9</f>
        <v>5501</v>
      </c>
      <c r="AK9" s="31">
        <f>'1 кв 2018'!AK9+'2 кв 2018'!AK9</f>
        <v>0</v>
      </c>
      <c r="AL9" s="31">
        <f>'1 кв 2018'!AL9+'2 кв 2018'!AL9</f>
        <v>2598</v>
      </c>
      <c r="AM9" s="31">
        <f>'1 кв 2018'!AM9+'2 кв 2018'!AM9</f>
        <v>2598</v>
      </c>
      <c r="AN9" s="31">
        <f>'1 кв 2018'!AN9+'2 кв 2018'!AN9</f>
        <v>0</v>
      </c>
      <c r="AO9" s="31">
        <f>'1 кв 2018'!AO9+'2 кв 2018'!AO9</f>
        <v>6452.5</v>
      </c>
      <c r="AP9" s="31">
        <f>'1 кв 2018'!AP9+'2 кв 2018'!AP9</f>
        <v>6452.5</v>
      </c>
      <c r="AQ9" s="31">
        <f>'1 кв 2018'!AQ9+'2 кв 2018'!AQ9</f>
        <v>0</v>
      </c>
      <c r="AR9" s="31">
        <f>'1 кв 2018'!AR9+'2 кв 2018'!AR9</f>
        <v>4828</v>
      </c>
      <c r="AS9" s="31">
        <f>'1 кв 2018'!AS9+'2 кв 2018'!AS9</f>
        <v>4828</v>
      </c>
      <c r="AT9" s="31">
        <f>'1 кв 2018'!AT9+'2 кв 2018'!AT9</f>
        <v>0</v>
      </c>
      <c r="AU9" s="31">
        <f>'1 кв 2018'!AU9+'2 кв 2018'!AU9</f>
        <v>31706.5</v>
      </c>
      <c r="AV9" s="31">
        <f>'1 кв 2018'!AV9+'2 кв 2018'!AV9</f>
        <v>31706.5</v>
      </c>
      <c r="AW9" s="31">
        <f>'1 кв 2018'!AW9+'2 кв 2018'!AW9</f>
        <v>0</v>
      </c>
      <c r="AX9" s="31">
        <f>'1 кв 2018'!AX9+'2 кв 2018'!AX9</f>
        <v>0</v>
      </c>
      <c r="AY9" s="31">
        <f>'1 кв 2018'!AY9+'2 кв 2018'!AY9</f>
        <v>0</v>
      </c>
      <c r="AZ9" s="31">
        <f>'1 кв 2018'!AZ9+'2 кв 2018'!AZ9</f>
        <v>7597.96</v>
      </c>
      <c r="BA9" s="31">
        <f>'1 кв 2018'!BA9+'2 кв 2018'!BA9</f>
        <v>10300.5</v>
      </c>
      <c r="BB9" s="31">
        <f>'1 кв 2018'!BB9+'2 кв 2018'!BB9</f>
        <v>259.99</v>
      </c>
      <c r="BC9" s="31">
        <f>'1 кв 2018'!BC9+'2 кв 2018'!BC9</f>
        <v>3430.31</v>
      </c>
      <c r="BD9" s="31">
        <f>'1 кв 2018'!BD9+'2 кв 2018'!BD9</f>
        <v>0</v>
      </c>
      <c r="BE9" s="31">
        <f>'1 кв 2018'!BE9+'2 кв 2018'!BE9</f>
        <v>60398.26</v>
      </c>
      <c r="BF9" s="31">
        <f>'1 кв 2018'!BF9+'2 кв 2018'!BF9</f>
        <v>60398.26</v>
      </c>
      <c r="BG9" s="31">
        <f>'1 кв 2018'!BG9+'2 кв 2018'!BG9</f>
        <v>29059.829999999998</v>
      </c>
      <c r="BH9" s="31">
        <f>'1 кв 2018'!BH9+'2 кв 2018'!BH9</f>
        <v>2321.98</v>
      </c>
      <c r="BI9" s="31">
        <f>'1 кв 2018'!BI9+'2 кв 2018'!BI9</f>
        <v>0</v>
      </c>
      <c r="BJ9" s="31">
        <f>'1 кв 2018'!BJ9+'2 кв 2018'!BJ9</f>
        <v>91780.07</v>
      </c>
      <c r="BK9" s="31">
        <f>'1 кв 2018'!BK9+'2 кв 2018'!BK9</f>
        <v>91780.07</v>
      </c>
      <c r="BL9" s="29">
        <f>'1 кв 2018'!BL9+'2 кв 2018'!BL9</f>
        <v>3.183231456205249E-12</v>
      </c>
      <c r="BM9" s="10"/>
    </row>
    <row r="10" spans="1:65" ht="25.5">
      <c r="A10" s="3">
        <v>2210</v>
      </c>
      <c r="B10" s="23" t="s">
        <v>39</v>
      </c>
      <c r="C10" s="32">
        <f>'[14]ддз 4'!$J$73+'1 кв 2018'!C10</f>
        <v>0</v>
      </c>
      <c r="D10" s="32">
        <f>'[14]ддз 4'!$J$73+'1 кв 2018'!D10</f>
        <v>220.8</v>
      </c>
      <c r="E10" s="32">
        <f>'[14]ддз 4'!$J$73+'1 кв 2018'!E10</f>
        <v>0</v>
      </c>
      <c r="F10" s="32">
        <f>'[14]ддз 4'!$J$73+'1 кв 2018'!F10</f>
        <v>0</v>
      </c>
      <c r="G10" s="32">
        <f>'[14]ддз 4'!$J$73+'1 кв 2018'!G10</f>
        <v>0</v>
      </c>
      <c r="H10" s="32">
        <f>'[14]ддз 4'!$J$73+'1 кв 2018'!H10</f>
        <v>0</v>
      </c>
      <c r="I10" s="32">
        <f>'[14]ддз 4'!$J$73+'1 кв 2018'!I10</f>
        <v>0</v>
      </c>
      <c r="J10" s="32">
        <f>'[14]ддз 4'!$J$73+'1 кв 2018'!J10</f>
        <v>0</v>
      </c>
      <c r="K10" s="32">
        <f>'[14]ддз 4'!$J$73+'1 кв 2018'!K10</f>
        <v>0</v>
      </c>
      <c r="L10" s="32">
        <f>'[14]ддз 4'!$J$73+'1 кв 2018'!L10</f>
        <v>0</v>
      </c>
      <c r="M10" s="32">
        <f>'[14]ддз 4'!$J$73+'1 кв 2018'!M10</f>
        <v>0</v>
      </c>
      <c r="N10" s="32">
        <f>'[14]ддз 4'!$J$73+'1 кв 2018'!N10</f>
        <v>0</v>
      </c>
      <c r="O10" s="9">
        <f t="shared" si="0"/>
        <v>220.8</v>
      </c>
      <c r="P10" s="31">
        <f>'1 кв 2018'!P10+'2 кв 2018'!P10</f>
        <v>0</v>
      </c>
      <c r="Q10" s="31">
        <f>'1 кв 2018'!Q10+'2 кв 2018'!Q10</f>
        <v>114.12</v>
      </c>
      <c r="R10" s="31">
        <f>'1 кв 2018'!R10+'2 кв 2018'!R10</f>
        <v>114.12</v>
      </c>
      <c r="S10" s="31">
        <f>'1 кв 2018'!S10+'2 кв 2018'!S10</f>
        <v>0</v>
      </c>
      <c r="T10" s="31">
        <f>'1 кв 2018'!T10+'2 кв 2018'!T10</f>
        <v>0</v>
      </c>
      <c r="U10" s="31">
        <f>'1 кв 2018'!U10+'2 кв 2018'!U10</f>
        <v>0</v>
      </c>
      <c r="V10" s="31">
        <f>'1 кв 2018'!V10+'2 кв 2018'!V10</f>
        <v>0</v>
      </c>
      <c r="W10" s="31">
        <f>'1 кв 2018'!W10+'2 кв 2018'!W10</f>
        <v>0</v>
      </c>
      <c r="X10" s="31">
        <f>'1 кв 2018'!X10+'2 кв 2018'!X10</f>
        <v>0</v>
      </c>
      <c r="Y10" s="31">
        <f>'1 кв 2018'!Y10+'2 кв 2018'!Y10</f>
        <v>0</v>
      </c>
      <c r="Z10" s="31">
        <f>'1 кв 2018'!Z10+'2 кв 2018'!Z10</f>
        <v>1749.79</v>
      </c>
      <c r="AA10" s="31">
        <f>'1 кв 2018'!AA10+'2 кв 2018'!AA10</f>
        <v>1749.79</v>
      </c>
      <c r="AB10" s="31">
        <f>'1 кв 2018'!AB10+'2 кв 2018'!AB10</f>
        <v>0</v>
      </c>
      <c r="AC10" s="31">
        <f>'1 кв 2018'!AC10+'2 кв 2018'!AC10</f>
        <v>0</v>
      </c>
      <c r="AD10" s="31">
        <f>'1 кв 2018'!AD10+'2 кв 2018'!AD10</f>
        <v>0</v>
      </c>
      <c r="AE10" s="31">
        <f>'1 кв 2018'!AE10+'2 кв 2018'!AE10</f>
        <v>0</v>
      </c>
      <c r="AF10" s="31">
        <f>'1 кв 2018'!AF10+'2 кв 2018'!AF10</f>
        <v>761.51</v>
      </c>
      <c r="AG10" s="31">
        <f>'1 кв 2018'!AG10+'2 кв 2018'!AG10</f>
        <v>761.51</v>
      </c>
      <c r="AH10" s="31">
        <f>'1 кв 2018'!AH10+'2 кв 2018'!AH10</f>
        <v>0</v>
      </c>
      <c r="AI10" s="31">
        <f>'1 кв 2018'!AI10+'2 кв 2018'!AI10</f>
        <v>11508.07</v>
      </c>
      <c r="AJ10" s="31">
        <f>'1 кв 2018'!AJ10+'2 кв 2018'!AJ10</f>
        <v>11508.07</v>
      </c>
      <c r="AK10" s="31">
        <f>'1 кв 2018'!AK10+'2 кв 2018'!AK10</f>
        <v>0</v>
      </c>
      <c r="AL10" s="31">
        <f>'1 кв 2018'!AL10+'2 кв 2018'!AL10</f>
        <v>389.16</v>
      </c>
      <c r="AM10" s="31">
        <f>'1 кв 2018'!AM10+'2 кв 2018'!AM10</f>
        <v>389.16</v>
      </c>
      <c r="AN10" s="31">
        <f>'1 кв 2018'!AN10+'2 кв 2018'!AN10</f>
        <v>0</v>
      </c>
      <c r="AO10" s="31">
        <f>'1 кв 2018'!AO10+'2 кв 2018'!AO10</f>
        <v>0</v>
      </c>
      <c r="AP10" s="31">
        <f>'1 кв 2018'!AP10+'2 кв 2018'!AP10</f>
        <v>0</v>
      </c>
      <c r="AQ10" s="31">
        <f>'1 кв 2018'!AQ10+'2 кв 2018'!AQ10</f>
        <v>0</v>
      </c>
      <c r="AR10" s="31">
        <f>'1 кв 2018'!AR10+'2 кв 2018'!AR10</f>
        <v>134</v>
      </c>
      <c r="AS10" s="31">
        <f>'1 кв 2018'!AS10+'2 кв 2018'!AS10</f>
        <v>134</v>
      </c>
      <c r="AT10" s="31">
        <f>'1 кв 2018'!AT10+'2 кв 2018'!AT10</f>
        <v>0</v>
      </c>
      <c r="AU10" s="31">
        <f>'1 кв 2018'!AU10+'2 кв 2018'!AU10</f>
        <v>14656.650000000001</v>
      </c>
      <c r="AV10" s="31">
        <f>'1 кв 2018'!AV10+'2 кв 2018'!AV10</f>
        <v>14656.650000000001</v>
      </c>
      <c r="AW10" s="31">
        <f>'1 кв 2018'!AW10+'2 кв 2018'!AW10</f>
        <v>0</v>
      </c>
      <c r="AX10" s="31">
        <f>'1 кв 2018'!AX10+'2 кв 2018'!AX10</f>
        <v>131.13</v>
      </c>
      <c r="AY10" s="31">
        <f>'1 кв 2018'!AY10+'2 кв 2018'!AY10</f>
        <v>131.13</v>
      </c>
      <c r="AZ10" s="31">
        <f>'1 кв 2018'!AZ10+'2 кв 2018'!AZ10</f>
        <v>174.86</v>
      </c>
      <c r="BA10" s="31">
        <f>'1 кв 2018'!BA10+'2 кв 2018'!BA10</f>
        <v>3768.17</v>
      </c>
      <c r="BB10" s="31">
        <f>'1 кв 2018'!BB10+'2 кв 2018'!BB10</f>
        <v>1670.59</v>
      </c>
      <c r="BC10" s="31">
        <f>'1 кв 2018'!BC10+'2 кв 2018'!BC10</f>
        <v>45913.75</v>
      </c>
      <c r="BD10" s="31">
        <f>'1 кв 2018'!BD10+'2 кв 2018'!BD10</f>
        <v>0</v>
      </c>
      <c r="BE10" s="31">
        <f>'1 кв 2018'!BE10+'2 кв 2018'!BE10</f>
        <v>66535.95000000001</v>
      </c>
      <c r="BF10" s="31">
        <f>'1 кв 2018'!BF10+'2 кв 2018'!BF10</f>
        <v>66535.95000000001</v>
      </c>
      <c r="BG10" s="31">
        <f>'1 кв 2018'!BG10+'2 кв 2018'!BG10</f>
        <v>0</v>
      </c>
      <c r="BH10" s="31">
        <f>'1 кв 2018'!BH10+'2 кв 2018'!BH10</f>
        <v>0</v>
      </c>
      <c r="BI10" s="31">
        <f>'1 кв 2018'!BI10+'2 кв 2018'!BI10</f>
        <v>0</v>
      </c>
      <c r="BJ10" s="31">
        <f>'1 кв 2018'!BJ10+'2 кв 2018'!BJ10</f>
        <v>66535.95000000001</v>
      </c>
      <c r="BK10" s="31">
        <f>'1 кв 2018'!BK10+'2 кв 2018'!BK10</f>
        <v>66535.95000000001</v>
      </c>
      <c r="BL10" s="29">
        <f>'1 кв 2018'!BL10+'2 кв 2018'!BL10</f>
        <v>0</v>
      </c>
      <c r="BM10" s="10"/>
    </row>
    <row r="11" spans="1:65" ht="12.75">
      <c r="A11" s="3">
        <v>2240</v>
      </c>
      <c r="B11" s="23" t="s">
        <v>42</v>
      </c>
      <c r="C11" s="32">
        <f>'[14]ддз 4'!$M$73+'1 кв 2018'!C11</f>
        <v>1925.2595999999999</v>
      </c>
      <c r="D11" s="32">
        <f>'[14]ддз 12'!$M$73+'1 кв 2018'!D11</f>
        <v>164.05999999999997</v>
      </c>
      <c r="E11" s="32">
        <f>'[14]ддз 18'!$M$73+'1 кв 2018'!E11</f>
        <v>1778.0224</v>
      </c>
      <c r="F11" s="32">
        <f>'[14]ддз 21'!$M$73+'1 кв 2018'!F11</f>
        <v>624.4867999999999</v>
      </c>
      <c r="G11" s="32">
        <f>'[14]ддз 24'!$M$73+'1 кв 2018'!G11</f>
        <v>521.8224</v>
      </c>
      <c r="H11" s="32">
        <f>'[14]ддз 28'!$M$73+'1 кв 2018'!H11</f>
        <v>817.0824000000001</v>
      </c>
      <c r="I11" s="32">
        <f>'[14]ддз 29'!$M$73+'1 кв 2018'!I11</f>
        <v>915.2868000000001</v>
      </c>
      <c r="J11" s="32">
        <f>'[14]ддз 30'!$M$73+'1 кв 2018'!J11</f>
        <v>0</v>
      </c>
      <c r="K11" s="32">
        <f>'[14]ддз 32'!$M$73+'1 кв 2018'!K11</f>
        <v>1813.4243999999999</v>
      </c>
      <c r="L11" s="32">
        <f>'[14]ддз 33'!$M$73+'1 кв 2018'!L11</f>
        <v>2835.0339999999997</v>
      </c>
      <c r="M11" s="32">
        <f>'[14]ддз 34'!$M$73+'1 кв 2018'!M11</f>
        <v>2156.0468</v>
      </c>
      <c r="N11" s="32">
        <f>'[14]ддз 35'!$M$73+'1 кв 2018'!N11</f>
        <v>1756.7944</v>
      </c>
      <c r="O11" s="9">
        <f t="shared" si="0"/>
        <v>15307.32</v>
      </c>
      <c r="P11" s="31">
        <f>'1 кв 2018'!P11+'2 кв 2018'!P11</f>
        <v>0</v>
      </c>
      <c r="Q11" s="31">
        <f>'1 кв 2018'!Q11+'2 кв 2018'!Q11</f>
        <v>12037.962052459017</v>
      </c>
      <c r="R11" s="31">
        <f>'1 кв 2018'!R11+'2 кв 2018'!R11</f>
        <v>12037.962052459017</v>
      </c>
      <c r="S11" s="31">
        <f>'1 кв 2018'!S11+'2 кв 2018'!S11</f>
        <v>0</v>
      </c>
      <c r="T11" s="31">
        <f>'1 кв 2018'!T11+'2 кв 2018'!T11</f>
        <v>31571.403207650274</v>
      </c>
      <c r="U11" s="31">
        <f>'1 кв 2018'!U11+'2 кв 2018'!U11</f>
        <v>31571.403207650274</v>
      </c>
      <c r="V11" s="31">
        <f>'1 кв 2018'!V11+'2 кв 2018'!V11</f>
        <v>0</v>
      </c>
      <c r="W11" s="31">
        <f>'1 кв 2018'!W11+'2 кв 2018'!W11</f>
        <v>0</v>
      </c>
      <c r="X11" s="31">
        <f>'1 кв 2018'!X11+'2 кв 2018'!X11</f>
        <v>0</v>
      </c>
      <c r="Y11" s="31">
        <f>'1 кв 2018'!Y11+'2 кв 2018'!Y11</f>
        <v>0</v>
      </c>
      <c r="Z11" s="31">
        <f>'1 кв 2018'!Z11+'2 кв 2018'!Z11</f>
        <v>643.236</v>
      </c>
      <c r="AA11" s="31">
        <f>'1 кв 2018'!AA11+'2 кв 2018'!AA11</f>
        <v>643.236</v>
      </c>
      <c r="AB11" s="31">
        <f>'1 кв 2018'!AB11+'2 кв 2018'!AB11</f>
        <v>0</v>
      </c>
      <c r="AC11" s="31">
        <f>'1 кв 2018'!AC11+'2 кв 2018'!AC11</f>
        <v>8198.903103825138</v>
      </c>
      <c r="AD11" s="31">
        <f>'1 кв 2018'!AD11+'2 кв 2018'!AD11</f>
        <v>8198.903103825138</v>
      </c>
      <c r="AE11" s="31">
        <f>'1 кв 2018'!AE11+'2 кв 2018'!AE11</f>
        <v>0</v>
      </c>
      <c r="AF11" s="31">
        <f>'1 кв 2018'!AF11+'2 кв 2018'!AF11</f>
        <v>10359.300453551914</v>
      </c>
      <c r="AG11" s="31">
        <f>'1 кв 2018'!AG11+'2 кв 2018'!AG11</f>
        <v>10359.300453551914</v>
      </c>
      <c r="AH11" s="31">
        <f>'1 кв 2018'!AH11+'2 кв 2018'!AH11</f>
        <v>0</v>
      </c>
      <c r="AI11" s="31">
        <f>'1 кв 2018'!AI11+'2 кв 2018'!AI11</f>
        <v>6444.47045136612</v>
      </c>
      <c r="AJ11" s="31">
        <f>'1 кв 2018'!AJ11+'2 кв 2018'!AJ11</f>
        <v>6444.47045136612</v>
      </c>
      <c r="AK11" s="31">
        <f>'1 кв 2018'!AK11+'2 кв 2018'!AK11</f>
        <v>0</v>
      </c>
      <c r="AL11" s="31">
        <f>'1 кв 2018'!AL11+'2 кв 2018'!AL11</f>
        <v>28832.581963934426</v>
      </c>
      <c r="AM11" s="31">
        <f>'1 кв 2018'!AM11+'2 кв 2018'!AM11</f>
        <v>28832.581963934426</v>
      </c>
      <c r="AN11" s="31">
        <f>'1 кв 2018'!AN11+'2 кв 2018'!AN11</f>
        <v>0</v>
      </c>
      <c r="AO11" s="31">
        <f>'1 кв 2018'!AO11+'2 кв 2018'!AO11</f>
        <v>33045.866663387984</v>
      </c>
      <c r="AP11" s="31">
        <f>'1 кв 2018'!AP11+'2 кв 2018'!AP11</f>
        <v>33045.866663387984</v>
      </c>
      <c r="AQ11" s="31">
        <f>'1 кв 2018'!AQ11+'2 кв 2018'!AQ11</f>
        <v>0</v>
      </c>
      <c r="AR11" s="31">
        <f>'1 кв 2018'!AR11+'2 кв 2018'!AR11</f>
        <v>5526.4783519125685</v>
      </c>
      <c r="AS11" s="31">
        <f>'1 кв 2018'!AS11+'2 кв 2018'!AS11</f>
        <v>5526.4783519125685</v>
      </c>
      <c r="AT11" s="31">
        <f>'1 кв 2018'!AT11+'2 кв 2018'!AT11</f>
        <v>0</v>
      </c>
      <c r="AU11" s="31">
        <f>'1 кв 2018'!AU11+'2 кв 2018'!AU11</f>
        <v>136660.20224808744</v>
      </c>
      <c r="AV11" s="31">
        <f>'1 кв 2018'!AV11+'2 кв 2018'!AV11</f>
        <v>136660.20224808744</v>
      </c>
      <c r="AW11" s="31">
        <f>'1 кв 2018'!AW11+'2 кв 2018'!AW11</f>
        <v>0</v>
      </c>
      <c r="AX11" s="31">
        <f>'1 кв 2018'!AX11+'2 кв 2018'!AX11</f>
        <v>4180.549151912568</v>
      </c>
      <c r="AY11" s="31">
        <f>'1 кв 2018'!AY11+'2 кв 2018'!AY11</f>
        <v>4180.549151912568</v>
      </c>
      <c r="AZ11" s="31">
        <f>'1 кв 2018'!AZ11+'2 кв 2018'!AZ11</f>
        <v>13164.096</v>
      </c>
      <c r="BA11" s="31">
        <f>'1 кв 2018'!BA11+'2 кв 2018'!BA11</f>
        <v>3133</v>
      </c>
      <c r="BB11" s="31">
        <f>'1 кв 2018'!BB11+'2 кв 2018'!BB11</f>
        <v>3076</v>
      </c>
      <c r="BC11" s="31">
        <f>'1 кв 2018'!BC11+'2 кв 2018'!BC11</f>
        <v>1769.75</v>
      </c>
      <c r="BD11" s="31">
        <f>'1 кв 2018'!BD11+'2 кв 2018'!BD11</f>
        <v>0</v>
      </c>
      <c r="BE11" s="31">
        <f>'1 кв 2018'!BE11+'2 кв 2018'!BE11</f>
        <v>177290.91739999998</v>
      </c>
      <c r="BF11" s="31">
        <f>'1 кв 2018'!BF11+'2 кв 2018'!BF11</f>
        <v>177290.91739999998</v>
      </c>
      <c r="BG11" s="31">
        <f>'1 кв 2018'!BG11+'2 кв 2018'!BG11</f>
        <v>15196.010000000002</v>
      </c>
      <c r="BH11" s="31">
        <f>'1 кв 2018'!BH11+'2 кв 2018'!BH11</f>
        <v>0</v>
      </c>
      <c r="BI11" s="31">
        <f>'1 кв 2018'!BI11+'2 кв 2018'!BI11</f>
        <v>0</v>
      </c>
      <c r="BJ11" s="31">
        <f>'1 кв 2018'!BJ11+'2 кв 2018'!BJ11</f>
        <v>192486.9274</v>
      </c>
      <c r="BK11" s="31">
        <f>'1 кв 2018'!BK11+'2 кв 2018'!BK11</f>
        <v>192486.9274</v>
      </c>
      <c r="BL11" s="29">
        <f>'1 кв 2018'!BL11+'2 кв 2018'!BL11</f>
        <v>-1.0913936421275139E-11</v>
      </c>
      <c r="BM11" s="10"/>
    </row>
    <row r="12" spans="1:67" ht="12.75">
      <c r="A12" s="3">
        <v>2800</v>
      </c>
      <c r="B12" s="23" t="s">
        <v>43</v>
      </c>
      <c r="C12" s="32">
        <f>'[16]ддз 4'!$M$73+'1 кв 2018'!C12</f>
        <v>6285.9400000000005</v>
      </c>
      <c r="D12" s="32">
        <f>'[16]ддз 12'!$M$73+'1 кв 2018'!D12</f>
        <v>1552.27</v>
      </c>
      <c r="E12" s="32">
        <f>'[16]ддз 18'!$M$73+'1 кв 2018'!E12</f>
        <v>2778.8500000000004</v>
      </c>
      <c r="F12" s="32">
        <f>'[16]ддз 21'!$M$73+'1 кв 2018'!F12</f>
        <v>4188.1</v>
      </c>
      <c r="G12" s="32">
        <f>'[16]ддз 24'!$M$73+'1 кв 2018'!G12</f>
        <v>2068.5</v>
      </c>
      <c r="H12" s="32">
        <f>'[16]ддз 28'!$M$73+'1 кв 2018'!H12</f>
        <v>4038.41</v>
      </c>
      <c r="I12" s="32">
        <f>'[16]ддз 29'!$M$73+'1 кв 2018'!I12</f>
        <v>3252.04</v>
      </c>
      <c r="J12" s="32">
        <f>'[16]ддз 30'!$M$73+'1 кв 2018'!J12</f>
        <v>823.31</v>
      </c>
      <c r="K12" s="32">
        <f>'[16]ддз 32'!$M$73+'1 кв 2018'!K12</f>
        <v>4390.76</v>
      </c>
      <c r="L12" s="32">
        <f>'[16]ддз 33'!$M$73+'1 кв 2018'!L12</f>
        <v>4531.37</v>
      </c>
      <c r="M12" s="32">
        <f>'[16]ддз 34'!$M$73+'1 кв 2018'!M12</f>
        <v>3166.7200000000003</v>
      </c>
      <c r="N12" s="32">
        <f>'[16]ддз 35'!$M$73+'1 кв 2018'!N12</f>
        <v>6167.51</v>
      </c>
      <c r="O12" s="9">
        <f t="shared" si="0"/>
        <v>43243.78000000001</v>
      </c>
      <c r="P12" s="31">
        <f>'1 кв 2018'!P12+'2 кв 2018'!P12</f>
        <v>0</v>
      </c>
      <c r="Q12" s="31">
        <f>'1 кв 2018'!Q12+'2 кв 2018'!Q12</f>
        <v>5012.84</v>
      </c>
      <c r="R12" s="31">
        <f>'1 кв 2018'!R12+'2 кв 2018'!R12</f>
        <v>5012.84</v>
      </c>
      <c r="S12" s="31">
        <f>'1 кв 2018'!S12+'2 кв 2018'!S12</f>
        <v>0</v>
      </c>
      <c r="T12" s="31">
        <f>'1 кв 2018'!T12+'2 кв 2018'!T12</f>
        <v>5843.9400000000005</v>
      </c>
      <c r="U12" s="31">
        <f>'1 кв 2018'!U12+'2 кв 2018'!U12</f>
        <v>5843.9400000000005</v>
      </c>
      <c r="V12" s="31">
        <f>'1 кв 2018'!V12+'2 кв 2018'!V12</f>
        <v>0</v>
      </c>
      <c r="W12" s="31">
        <f>'1 кв 2018'!W12+'2 кв 2018'!W12</f>
        <v>432.18</v>
      </c>
      <c r="X12" s="31">
        <f>'1 кв 2018'!X12+'2 кв 2018'!X12</f>
        <v>432.18</v>
      </c>
      <c r="Y12" s="31">
        <f>'1 кв 2018'!Y12+'2 кв 2018'!Y12</f>
        <v>0</v>
      </c>
      <c r="Z12" s="31">
        <f>'1 кв 2018'!Z12+'2 кв 2018'!Z12</f>
        <v>2225.4799999999996</v>
      </c>
      <c r="AA12" s="31">
        <f>'1 кв 2018'!AA12+'2 кв 2018'!AA12</f>
        <v>2225.4799999999996</v>
      </c>
      <c r="AB12" s="31">
        <f>'1 кв 2018'!AB12+'2 кв 2018'!AB12</f>
        <v>0</v>
      </c>
      <c r="AC12" s="31">
        <f>'1 кв 2018'!AC12+'2 кв 2018'!AC12</f>
        <v>2405.43</v>
      </c>
      <c r="AD12" s="31">
        <f>'1 кв 2018'!AD12+'2 кв 2018'!AD12</f>
        <v>2405.43</v>
      </c>
      <c r="AE12" s="31">
        <f>'1 кв 2018'!AE12+'2 кв 2018'!AE12</f>
        <v>0</v>
      </c>
      <c r="AF12" s="31">
        <f>'1 кв 2018'!AF12+'2 кв 2018'!AF12</f>
        <v>5568.37</v>
      </c>
      <c r="AG12" s="31">
        <f>'1 кв 2018'!AG12+'2 кв 2018'!AG12</f>
        <v>5568.37</v>
      </c>
      <c r="AH12" s="31">
        <f>'1 кв 2018'!AH12+'2 кв 2018'!AH12</f>
        <v>0</v>
      </c>
      <c r="AI12" s="31">
        <f>'1 кв 2018'!AI12+'2 кв 2018'!AI12</f>
        <v>4504.77</v>
      </c>
      <c r="AJ12" s="31">
        <f>'1 кв 2018'!AJ12+'2 кв 2018'!AJ12</f>
        <v>4504.77</v>
      </c>
      <c r="AK12" s="31">
        <f>'1 кв 2018'!AK12+'2 кв 2018'!AK12</f>
        <v>0</v>
      </c>
      <c r="AL12" s="31">
        <f>'1 кв 2018'!AL12+'2 кв 2018'!AL12</f>
        <v>4226.33</v>
      </c>
      <c r="AM12" s="31">
        <f>'1 кв 2018'!AM12+'2 кв 2018'!AM12</f>
        <v>4226.33</v>
      </c>
      <c r="AN12" s="31">
        <f>'1 кв 2018'!AN12+'2 кв 2018'!AN12</f>
        <v>0</v>
      </c>
      <c r="AO12" s="31">
        <f>'1 кв 2018'!AO12+'2 кв 2018'!AO12</f>
        <v>9097.24</v>
      </c>
      <c r="AP12" s="31">
        <f>'1 кв 2018'!AP12+'2 кв 2018'!AP12</f>
        <v>9097.24</v>
      </c>
      <c r="AQ12" s="31">
        <f>'1 кв 2018'!AQ12+'2 кв 2018'!AQ12</f>
        <v>0</v>
      </c>
      <c r="AR12" s="31">
        <f>'1 кв 2018'!AR12+'2 кв 2018'!AR12</f>
        <v>3361.5600000000004</v>
      </c>
      <c r="AS12" s="31">
        <f>'1 кв 2018'!AS12+'2 кв 2018'!AS12</f>
        <v>3361.5600000000004</v>
      </c>
      <c r="AT12" s="31">
        <f>'1 кв 2018'!AT12+'2 кв 2018'!AT12</f>
        <v>0</v>
      </c>
      <c r="AU12" s="31">
        <f>'1 кв 2018'!AU12+'2 кв 2018'!AU12</f>
        <v>42678.14</v>
      </c>
      <c r="AV12" s="31">
        <f>'1 кв 2018'!AV12+'2 кв 2018'!AV12</f>
        <v>42678.14</v>
      </c>
      <c r="AW12" s="31">
        <f>'1 кв 2018'!AW12+'2 кв 2018'!AW12</f>
        <v>0</v>
      </c>
      <c r="AX12" s="31">
        <f>'1 кв 2018'!AX12+'2 кв 2018'!AX12</f>
        <v>3774.42</v>
      </c>
      <c r="AY12" s="31">
        <f>'1 кв 2018'!AY12+'2 кв 2018'!AY12</f>
        <v>3774.42</v>
      </c>
      <c r="AZ12" s="31">
        <f>'1 кв 2018'!AZ12+'2 кв 2018'!AZ12</f>
        <v>3966.83</v>
      </c>
      <c r="BA12" s="31">
        <f>'1 кв 2018'!BA12+'2 кв 2018'!BA12</f>
        <v>1436.28</v>
      </c>
      <c r="BB12" s="31">
        <f>'1 кв 2018'!BB12+'2 кв 2018'!BB12</f>
        <v>2013.3500000000001</v>
      </c>
      <c r="BC12" s="31">
        <f>'1 кв 2018'!BC12+'2 кв 2018'!BC12</f>
        <v>1093.58</v>
      </c>
      <c r="BD12" s="31">
        <f>'1 кв 2018'!BD12+'2 кв 2018'!BD12</f>
        <v>0</v>
      </c>
      <c r="BE12" s="31">
        <f>'1 кв 2018'!BE12+'2 кв 2018'!BE12</f>
        <v>98206.38</v>
      </c>
      <c r="BF12" s="31">
        <f>'1 кв 2018'!BF12+'2 кв 2018'!BF12</f>
        <v>98206.38</v>
      </c>
      <c r="BG12" s="31">
        <f>'1 кв 2018'!BG12+'2 кв 2018'!BG12</f>
        <v>2774.29</v>
      </c>
      <c r="BH12" s="31">
        <f>'1 кв 2018'!BH12+'2 кв 2018'!BH12</f>
        <v>0</v>
      </c>
      <c r="BI12" s="31">
        <f>'1 кв 2018'!BI12+'2 кв 2018'!BI12</f>
        <v>0</v>
      </c>
      <c r="BJ12" s="31">
        <f>'1 кв 2018'!BJ12+'2 кв 2018'!BJ12</f>
        <v>100980.67000000001</v>
      </c>
      <c r="BK12" s="31">
        <f>'1 кв 2018'!BK12+'2 кв 2018'!BK12</f>
        <v>100980.67000000001</v>
      </c>
      <c r="BL12" s="29">
        <f>'1 кв 2018'!BL12+'2 кв 2018'!BL12</f>
        <v>1.5234036254696548E-11</v>
      </c>
      <c r="BM12" s="10"/>
      <c r="BO12" s="10"/>
    </row>
    <row r="13" spans="1:64" s="22" customFormat="1" ht="25.5">
      <c r="A13" s="7">
        <v>2270</v>
      </c>
      <c r="B13" s="24" t="s">
        <v>44</v>
      </c>
      <c r="C13" s="33">
        <f aca="true" t="shared" si="1" ref="C13:N13">C14+C15+C16+C17+C18</f>
        <v>445488.64</v>
      </c>
      <c r="D13" s="33">
        <f t="shared" si="1"/>
        <v>180398.57</v>
      </c>
      <c r="E13" s="33">
        <f t="shared" si="1"/>
        <v>238267.2</v>
      </c>
      <c r="F13" s="33">
        <f t="shared" si="1"/>
        <v>343779.63</v>
      </c>
      <c r="G13" s="33">
        <f t="shared" si="1"/>
        <v>117092.31999999999</v>
      </c>
      <c r="H13" s="33">
        <f t="shared" si="1"/>
        <v>172579.81999999998</v>
      </c>
      <c r="I13" s="33">
        <f t="shared" si="1"/>
        <v>287886</v>
      </c>
      <c r="J13" s="33">
        <f t="shared" si="1"/>
        <v>59688.829999999994</v>
      </c>
      <c r="K13" s="33">
        <f t="shared" si="1"/>
        <v>449712.92</v>
      </c>
      <c r="L13" s="33">
        <f t="shared" si="1"/>
        <v>402441.86</v>
      </c>
      <c r="M13" s="33">
        <f t="shared" si="1"/>
        <v>400758.24000000005</v>
      </c>
      <c r="N13" s="33">
        <f t="shared" si="1"/>
        <v>485226.52999999997</v>
      </c>
      <c r="O13" s="18">
        <f aca="true" t="shared" si="2" ref="O13:O18">SUM(C13:N13)</f>
        <v>3583320.56</v>
      </c>
      <c r="P13" s="33">
        <f>'1 кв 2018'!P13+'2 кв 2018'!P13</f>
        <v>0</v>
      </c>
      <c r="Q13" s="33">
        <f>'1 кв 2018'!Q13+'2 кв 2018'!Q13</f>
        <v>328887.36</v>
      </c>
      <c r="R13" s="33">
        <f>'1 кв 2018'!R13+'2 кв 2018'!R13</f>
        <v>328887.36</v>
      </c>
      <c r="S13" s="33">
        <f>'1 кв 2018'!S13+'2 кв 2018'!S13</f>
        <v>0</v>
      </c>
      <c r="T13" s="33">
        <f>'1 кв 2018'!T13+'2 кв 2018'!T13</f>
        <v>538516.65</v>
      </c>
      <c r="U13" s="33">
        <f>'1 кв 2018'!U13+'2 кв 2018'!U13</f>
        <v>0</v>
      </c>
      <c r="V13" s="33">
        <f>'1 кв 2018'!V13+'2 кв 2018'!V13</f>
        <v>0</v>
      </c>
      <c r="W13" s="33">
        <f>'1 кв 2018'!W13+'2 кв 2018'!W13</f>
        <v>69051.06</v>
      </c>
      <c r="X13" s="33">
        <f>'1 кв 2018'!X13+'2 кв 2018'!X13</f>
        <v>69051.06</v>
      </c>
      <c r="Y13" s="33">
        <f>'1 кв 2018'!Y13+'2 кв 2018'!Y13</f>
        <v>0</v>
      </c>
      <c r="Z13" s="33">
        <f>'1 кв 2018'!Z13+'2 кв 2018'!Z13</f>
        <v>178921.50999999998</v>
      </c>
      <c r="AA13" s="33">
        <f>'1 кв 2018'!AA13+'2 кв 2018'!AA13</f>
        <v>178921.50999999998</v>
      </c>
      <c r="AB13" s="33">
        <f>'1 кв 2018'!AB13+'2 кв 2018'!AB13</f>
        <v>0</v>
      </c>
      <c r="AC13" s="33">
        <f>'1 кв 2018'!AC13+'2 кв 2018'!AC13</f>
        <v>360268.97</v>
      </c>
      <c r="AD13" s="33">
        <f>'1 кв 2018'!AD13+'2 кв 2018'!AD13</f>
        <v>360268.97</v>
      </c>
      <c r="AE13" s="33">
        <f>'1 кв 2018'!AE13+'2 кв 2018'!AE13</f>
        <v>0</v>
      </c>
      <c r="AF13" s="33">
        <f>'1 кв 2018'!AF13+'2 кв 2018'!AF13</f>
        <v>399378.58999999997</v>
      </c>
      <c r="AG13" s="33">
        <f>'1 кв 2018'!AG13+'2 кв 2018'!AG13</f>
        <v>399378.58999999997</v>
      </c>
      <c r="AH13" s="33">
        <f>'1 кв 2018'!AH13+'2 кв 2018'!AH13</f>
        <v>0</v>
      </c>
      <c r="AI13" s="33">
        <f>'1 кв 2018'!AI13+'2 кв 2018'!AI13</f>
        <v>536833.24</v>
      </c>
      <c r="AJ13" s="33">
        <f>'1 кв 2018'!AJ13+'2 кв 2018'!AJ13</f>
        <v>536833.24</v>
      </c>
      <c r="AK13" s="33">
        <f>'1 кв 2018'!AK13+'2 кв 2018'!AK13</f>
        <v>0</v>
      </c>
      <c r="AL13" s="33">
        <f>'1 кв 2018'!AL13+'2 кв 2018'!AL13</f>
        <v>394324.49</v>
      </c>
      <c r="AM13" s="33">
        <f>'1 кв 2018'!AM13+'2 кв 2018'!AM13</f>
        <v>394324.49</v>
      </c>
      <c r="AN13" s="33">
        <f>'1 кв 2018'!AN13+'2 кв 2018'!AN13</f>
        <v>0</v>
      </c>
      <c r="AO13" s="33">
        <f>'1 кв 2018'!AO13+'2 кв 2018'!AO13</f>
        <v>970274.1400000001</v>
      </c>
      <c r="AP13" s="33">
        <f>'1 кв 2018'!AP13+'2 кв 2018'!AP13</f>
        <v>970274.1400000001</v>
      </c>
      <c r="AQ13" s="33">
        <f>'1 кв 2018'!AQ13+'2 кв 2018'!AQ13</f>
        <v>0</v>
      </c>
      <c r="AR13" s="33">
        <f>'1 кв 2018'!AR13+'2 кв 2018'!AR13</f>
        <v>421630.81999999995</v>
      </c>
      <c r="AS13" s="33">
        <f>'1 кв 2018'!AS13+'2 кв 2018'!AS13</f>
        <v>421630.81999999995</v>
      </c>
      <c r="AT13" s="33">
        <f>'1 кв 2018'!AT13+'2 кв 2018'!AT13</f>
        <v>0</v>
      </c>
      <c r="AU13" s="33">
        <f>'1 кв 2018'!AU13+'2 кв 2018'!AU13</f>
        <v>4198086.83</v>
      </c>
      <c r="AV13" s="33">
        <f>'1 кв 2018'!AV13+'2 кв 2018'!AV13</f>
        <v>4198086.83</v>
      </c>
      <c r="AW13" s="33">
        <f>'1 кв 2018'!AW13+'2 кв 2018'!AW13</f>
        <v>0</v>
      </c>
      <c r="AX13" s="33">
        <f>'1 кв 2018'!AX13+'2 кв 2018'!AX13</f>
        <v>192344.1</v>
      </c>
      <c r="AY13" s="33">
        <f>'1 кв 2018'!AY13+'2 кв 2018'!AY13</f>
        <v>192344.1</v>
      </c>
      <c r="AZ13" s="33">
        <f>'1 кв 2018'!AZ13+'2 кв 2018'!AZ13</f>
        <v>293405.92</v>
      </c>
      <c r="BA13" s="33">
        <f>'1 кв 2018'!BA13+'2 кв 2018'!BA13</f>
        <v>23790.18</v>
      </c>
      <c r="BB13" s="33">
        <f>'1 кв 2018'!BB13+'2 кв 2018'!BB13</f>
        <v>11655.37</v>
      </c>
      <c r="BC13" s="33">
        <f>'1 кв 2018'!BC13+'2 кв 2018'!BC13</f>
        <v>18079.57</v>
      </c>
      <c r="BD13" s="33">
        <f>'1 кв 2018'!BD13+'2 кв 2018'!BD13</f>
        <v>0</v>
      </c>
      <c r="BE13" s="33">
        <f>'1 кв 2018'!BE13+'2 кв 2018'!BE13</f>
        <v>8307753.7299999995</v>
      </c>
      <c r="BF13" s="33">
        <f>'1 кв 2018'!BF13+'2 кв 2018'!BF13</f>
        <v>8307753.7299999995</v>
      </c>
      <c r="BG13" s="33">
        <f>'1 кв 2018'!BG13+'2 кв 2018'!BG13</f>
        <v>200691.89</v>
      </c>
      <c r="BH13" s="33">
        <f>'1 кв 2018'!BH13+'2 кв 2018'!BH13</f>
        <v>0</v>
      </c>
      <c r="BI13" s="33">
        <f>'1 кв 2018'!BI13+'2 кв 2018'!BI13</f>
        <v>0</v>
      </c>
      <c r="BJ13" s="33">
        <f>'1 кв 2018'!BJ13+'2 кв 2018'!BJ13</f>
        <v>8508445.620000001</v>
      </c>
      <c r="BK13" s="33">
        <f>'1 кв 2018'!BK13+'2 кв 2018'!BK13</f>
        <v>8508445.620000001</v>
      </c>
      <c r="BL13" s="29">
        <f>'1 кв 2018'!BL13+'2 кв 2018'!BL13</f>
        <v>0</v>
      </c>
    </row>
    <row r="14" spans="1:65" ht="12.75">
      <c r="A14" s="3">
        <v>2271</v>
      </c>
      <c r="B14" s="23" t="s">
        <v>45</v>
      </c>
      <c r="C14" s="32">
        <f>'[14]ддз 4'!$T$73+'1 кв 2018'!C14</f>
        <v>256099.68</v>
      </c>
      <c r="D14" s="32">
        <f>'[14]ддз 12'!$T$73+'1 кв 2018'!D14</f>
        <v>0</v>
      </c>
      <c r="E14" s="32">
        <f>'[14]ддз 18'!$T$73+'1 кв 2018'!E14</f>
        <v>0</v>
      </c>
      <c r="F14" s="32">
        <f>'[14]ддз 21'!$T$73+'1 кв 2018'!F14</f>
        <v>200939.52</v>
      </c>
      <c r="G14" s="32">
        <f>'[14]ддз 24'!$T$73+'1 кв 2018'!G14</f>
        <v>73403.04</v>
      </c>
      <c r="H14" s="32">
        <f>'[14]ддз 28'!$T$73+'1 кв 2018'!H14</f>
        <v>126420.48</v>
      </c>
      <c r="I14" s="32">
        <f>'[14]ддз 29'!$T$73+'1 кв 2018'!I14</f>
        <v>196386.24</v>
      </c>
      <c r="J14" s="32">
        <f>'[8]ддз 30'!$T$73+'1 кв 2018'!J14</f>
        <v>0</v>
      </c>
      <c r="K14" s="32">
        <f>'[14]ддз 32'!$T$73+'1 кв 2018'!K14</f>
        <v>0</v>
      </c>
      <c r="L14" s="32">
        <f>'[14]ддз 33'!$T$73+'1 кв 2018'!L14</f>
        <v>232886.88</v>
      </c>
      <c r="M14" s="32">
        <f>'[14]ддз 34'!$T$73+'1 кв 2018'!M14</f>
        <v>297287.52</v>
      </c>
      <c r="N14" s="32">
        <f>'[14]ддз 35'!$T$73+'1 кв 2018'!N14</f>
        <v>329267.61</v>
      </c>
      <c r="O14" s="9">
        <f t="shared" si="2"/>
        <v>1712690.9699999997</v>
      </c>
      <c r="P14" s="31">
        <f>'1 кв 2018'!P14+'2 кв 2018'!P14</f>
        <v>0</v>
      </c>
      <c r="Q14" s="31">
        <f>'1 кв 2018'!Q14+'2 кв 2018'!Q14</f>
        <v>0</v>
      </c>
      <c r="R14" s="31">
        <f>'1 кв 2018'!R14+'2 кв 2018'!R14</f>
        <v>0</v>
      </c>
      <c r="S14" s="31">
        <f>'1 кв 2018'!S14+'2 кв 2018'!S14</f>
        <v>0</v>
      </c>
      <c r="T14" s="31">
        <f>'1 кв 2018'!T14+'2 кв 2018'!T14</f>
        <v>0</v>
      </c>
      <c r="U14" s="31">
        <f>'1 кв 2018'!U14+'2 кв 2018'!U14</f>
        <v>0</v>
      </c>
      <c r="V14" s="31">
        <f>'1 кв 2018'!V14+'2 кв 2018'!V14</f>
        <v>0</v>
      </c>
      <c r="W14" s="31">
        <f>'1 кв 2018'!W14+'2 кв 2018'!W14</f>
        <v>0</v>
      </c>
      <c r="X14" s="31">
        <f>'1 кв 2018'!X14+'2 кв 2018'!X14</f>
        <v>0</v>
      </c>
      <c r="Y14" s="31">
        <f>'1 кв 2018'!Y14+'2 кв 2018'!Y14</f>
        <v>0</v>
      </c>
      <c r="Z14" s="31">
        <f>'1 кв 2018'!Z14+'2 кв 2018'!Z14</f>
        <v>0</v>
      </c>
      <c r="AA14" s="31">
        <f>'1 кв 2018'!AA14+'2 кв 2018'!AA14</f>
        <v>0</v>
      </c>
      <c r="AB14" s="31">
        <f>'1 кв 2018'!AB14+'2 кв 2018'!AB14</f>
        <v>0</v>
      </c>
      <c r="AC14" s="31">
        <f>'1 кв 2018'!AC14+'2 кв 2018'!AC14</f>
        <v>284069.27</v>
      </c>
      <c r="AD14" s="31">
        <f>'1 кв 2018'!AD14+'2 кв 2018'!AD14</f>
        <v>284069.27</v>
      </c>
      <c r="AE14" s="31">
        <f>'1 кв 2018'!AE14+'2 кв 2018'!AE14</f>
        <v>0</v>
      </c>
      <c r="AF14" s="31">
        <f>'1 кв 2018'!AF14+'2 кв 2018'!AF14</f>
        <v>372252.95999999996</v>
      </c>
      <c r="AG14" s="31">
        <f>'1 кв 2018'!AG14+'2 кв 2018'!AG14</f>
        <v>372252.95999999996</v>
      </c>
      <c r="AH14" s="31">
        <f>'1 кв 2018'!AH14+'2 кв 2018'!AH14</f>
        <v>0</v>
      </c>
      <c r="AI14" s="31">
        <f>'1 кв 2018'!AI14+'2 кв 2018'!AI14</f>
        <v>392598.88</v>
      </c>
      <c r="AJ14" s="31">
        <f>'1 кв 2018'!AJ14+'2 кв 2018'!AJ14</f>
        <v>392598.88</v>
      </c>
      <c r="AK14" s="31">
        <f>'1 кв 2018'!AK14+'2 кв 2018'!AK14</f>
        <v>0</v>
      </c>
      <c r="AL14" s="31">
        <f>'1 кв 2018'!AL14+'2 кв 2018'!AL14</f>
        <v>314979.84</v>
      </c>
      <c r="AM14" s="31">
        <f>'1 кв 2018'!AM14+'2 кв 2018'!AM14</f>
        <v>314979.84</v>
      </c>
      <c r="AN14" s="31">
        <f>'1 кв 2018'!AN14+'2 кв 2018'!AN14</f>
        <v>0</v>
      </c>
      <c r="AO14" s="31">
        <f>'1 кв 2018'!AO14+'2 кв 2018'!AO14</f>
        <v>88684.8</v>
      </c>
      <c r="AP14" s="31">
        <f>'1 кв 2018'!AP14+'2 кв 2018'!AP14</f>
        <v>88684.8</v>
      </c>
      <c r="AQ14" s="31">
        <f>'1 кв 2018'!AQ14+'2 кв 2018'!AQ14</f>
        <v>0</v>
      </c>
      <c r="AR14" s="31">
        <f>'1 кв 2018'!AR14+'2 кв 2018'!AR14</f>
        <v>323227.06</v>
      </c>
      <c r="AS14" s="31">
        <f>'1 кв 2018'!AS14+'2 кв 2018'!AS14</f>
        <v>323227.06</v>
      </c>
      <c r="AT14" s="31">
        <f>'1 кв 2018'!AT14+'2 кв 2018'!AT14</f>
        <v>0</v>
      </c>
      <c r="AU14" s="31">
        <f>'1 кв 2018'!AU14+'2 кв 2018'!AU14</f>
        <v>1775812.81</v>
      </c>
      <c r="AV14" s="31">
        <f>'1 кв 2018'!AV14+'2 кв 2018'!AV14</f>
        <v>1775812.81</v>
      </c>
      <c r="AW14" s="31">
        <f>'1 кв 2018'!AW14+'2 кв 2018'!AW14</f>
        <v>0</v>
      </c>
      <c r="AX14" s="31">
        <f>'1 кв 2018'!AX14+'2 кв 2018'!AX14</f>
        <v>145124.64</v>
      </c>
      <c r="AY14" s="31">
        <f>'1 кв 2018'!AY14+'2 кв 2018'!AY14</f>
        <v>145124.64</v>
      </c>
      <c r="AZ14" s="31">
        <f>'1 кв 2018'!AZ14+'2 кв 2018'!AZ14</f>
        <v>254785.81999999998</v>
      </c>
      <c r="BA14" s="31">
        <f>'1 кв 2018'!BA14+'2 кв 2018'!BA14</f>
        <v>21799.199999999997</v>
      </c>
      <c r="BB14" s="31">
        <f>'1 кв 2018'!BB14+'2 кв 2018'!BB14</f>
        <v>8362.56</v>
      </c>
      <c r="BC14" s="31">
        <f>'1 кв 2018'!BC14+'2 кв 2018'!BC14</f>
        <v>8675.04</v>
      </c>
      <c r="BD14" s="31">
        <f>'1 кв 2018'!BD14+'2 кв 2018'!BD14</f>
        <v>0</v>
      </c>
      <c r="BE14" s="31">
        <f>'1 кв 2018'!BE14+'2 кв 2018'!BE14</f>
        <v>3927251.04</v>
      </c>
      <c r="BF14" s="31">
        <f>'1 кв 2018'!BF14+'2 кв 2018'!BF14</f>
        <v>3927251.04</v>
      </c>
      <c r="BG14" s="31">
        <f>'1 кв 2018'!BG14+'2 кв 2018'!BG14</f>
        <v>151508.16</v>
      </c>
      <c r="BH14" s="31">
        <f>'1 кв 2018'!BH14+'2 кв 2018'!BH14</f>
        <v>0</v>
      </c>
      <c r="BI14" s="31">
        <f>'1 кв 2018'!BI14+'2 кв 2018'!BI14</f>
        <v>0</v>
      </c>
      <c r="BJ14" s="31">
        <f>'1 кв 2018'!BJ14+'2 кв 2018'!BJ14</f>
        <v>4078759.2</v>
      </c>
      <c r="BK14" s="31">
        <f>'1 кв 2018'!BK14+'2 кв 2018'!BK14</f>
        <v>4078759.2</v>
      </c>
      <c r="BL14" s="29">
        <f>'1 кв 2018'!BL14+'2 кв 2018'!BL14</f>
        <v>1.0186340659856796E-10</v>
      </c>
      <c r="BM14" s="10"/>
    </row>
    <row r="15" spans="1:65" ht="16.5" customHeight="1">
      <c r="A15" s="3">
        <v>2272</v>
      </c>
      <c r="B15" s="23" t="s">
        <v>46</v>
      </c>
      <c r="C15" s="32">
        <f>'[14]ддз 4'!$U$73+'1 кв 2018'!C15</f>
        <v>38255.88</v>
      </c>
      <c r="D15" s="32">
        <f>'[14]ддз 12'!$U$73+'1 кв 2018'!D15</f>
        <v>1911.17</v>
      </c>
      <c r="E15" s="32">
        <f>'[14]ддз 18'!$U$73+'1 кв 2018'!E15</f>
        <v>9019.45</v>
      </c>
      <c r="F15" s="32">
        <f>'[14]ддз 21'!$U$73+'1 кв 2018'!F15</f>
        <v>18178.5</v>
      </c>
      <c r="G15" s="32">
        <f>'[14]ддз 24'!$U$73+'1 кв 2018'!G15</f>
        <v>7567.42</v>
      </c>
      <c r="H15" s="32">
        <f>'[14]ддз 28'!$U$73+'1 кв 2018'!H15</f>
        <v>9019.44</v>
      </c>
      <c r="I15" s="32">
        <f>'[14]ддз 29'!$U$73+'1 кв 2018'!I15</f>
        <v>14743.869999999999</v>
      </c>
      <c r="J15" s="32">
        <f>'[8]ддз 30'!$U$73+'1 кв 2018'!J15</f>
        <v>0</v>
      </c>
      <c r="K15" s="32">
        <f>'[14]ддз 32'!$U$73+'1 кв 2018'!K15</f>
        <v>28510.4</v>
      </c>
      <c r="L15" s="32">
        <f>'[14]ддз 33'!$U$73+'1 кв 2018'!L15</f>
        <v>27393.44</v>
      </c>
      <c r="M15" s="32">
        <f>'[14]ддз 34'!$U$73+'1 кв 2018'!M15</f>
        <v>13012.58</v>
      </c>
      <c r="N15" s="32">
        <f>'[14]ддз 35'!$U$73+'1 кв 2018'!N15</f>
        <v>24433.489999999998</v>
      </c>
      <c r="O15" s="9">
        <f t="shared" si="2"/>
        <v>192045.63999999998</v>
      </c>
      <c r="P15" s="31">
        <f>'1 кв 2018'!P15+'2 кв 2018'!P15</f>
        <v>0</v>
      </c>
      <c r="Q15" s="31">
        <f>'1 кв 2018'!Q15+'2 кв 2018'!Q15</f>
        <v>11494.970000000001</v>
      </c>
      <c r="R15" s="31">
        <f>'1 кв 2018'!R15+'2 кв 2018'!R15</f>
        <v>11494.970000000001</v>
      </c>
      <c r="S15" s="31">
        <f>'1 кв 2018'!S15+'2 кв 2018'!S15</f>
        <v>0</v>
      </c>
      <c r="T15" s="31">
        <f>'1 кв 2018'!T15+'2 кв 2018'!T15</f>
        <v>13543.14</v>
      </c>
      <c r="U15" s="31">
        <f>'1 кв 2018'!U15+'2 кв 2018'!U15</f>
        <v>0</v>
      </c>
      <c r="V15" s="31">
        <f>'1 кв 2018'!V15+'2 кв 2018'!V15</f>
        <v>0</v>
      </c>
      <c r="W15" s="31">
        <f>'1 кв 2018'!W15+'2 кв 2018'!W15</f>
        <v>0</v>
      </c>
      <c r="X15" s="31">
        <f>'1 кв 2018'!X15+'2 кв 2018'!X15</f>
        <v>0</v>
      </c>
      <c r="Y15" s="31">
        <f>'1 кв 2018'!Y15+'2 кв 2018'!Y15</f>
        <v>0</v>
      </c>
      <c r="Z15" s="31">
        <f>'1 кв 2018'!Z15+'2 кв 2018'!Z15</f>
        <v>2627.86</v>
      </c>
      <c r="AA15" s="31">
        <f>'1 кв 2018'!AA15+'2 кв 2018'!AA15</f>
        <v>2627.86</v>
      </c>
      <c r="AB15" s="31">
        <f>'1 кв 2018'!AB15+'2 кв 2018'!AB15</f>
        <v>0</v>
      </c>
      <c r="AC15" s="31">
        <f>'1 кв 2018'!AC15+'2 кв 2018'!AC15</f>
        <v>15825.23</v>
      </c>
      <c r="AD15" s="31">
        <f>'1 кв 2018'!AD15+'2 кв 2018'!AD15</f>
        <v>15825.23</v>
      </c>
      <c r="AE15" s="31">
        <f>'1 кв 2018'!AE15+'2 кв 2018'!AE15</f>
        <v>0</v>
      </c>
      <c r="AF15" s="31">
        <f>'1 кв 2018'!AF15+'2 кв 2018'!AF15</f>
        <v>6171.1900000000005</v>
      </c>
      <c r="AG15" s="31">
        <f>'1 кв 2018'!AG15+'2 кв 2018'!AG15</f>
        <v>6171.1900000000005</v>
      </c>
      <c r="AH15" s="31">
        <f>'1 кв 2018'!AH15+'2 кв 2018'!AH15</f>
        <v>0</v>
      </c>
      <c r="AI15" s="31">
        <f>'1 кв 2018'!AI15+'2 кв 2018'!AI15</f>
        <v>18016.59</v>
      </c>
      <c r="AJ15" s="31">
        <f>'1 кв 2018'!AJ15+'2 кв 2018'!AJ15</f>
        <v>18016.59</v>
      </c>
      <c r="AK15" s="31">
        <f>'1 кв 2018'!AK15+'2 кв 2018'!AK15</f>
        <v>0</v>
      </c>
      <c r="AL15" s="31">
        <f>'1 кв 2018'!AL15+'2 кв 2018'!AL15</f>
        <v>12956.76</v>
      </c>
      <c r="AM15" s="31">
        <f>'1 кв 2018'!AM15+'2 кв 2018'!AM15</f>
        <v>12956.76</v>
      </c>
      <c r="AN15" s="31">
        <f>'1 кв 2018'!AN15+'2 кв 2018'!AN15</f>
        <v>0</v>
      </c>
      <c r="AO15" s="31">
        <f>'1 кв 2018'!AO15+'2 кв 2018'!AO15</f>
        <v>20105.3</v>
      </c>
      <c r="AP15" s="31">
        <f>'1 кв 2018'!AP15+'2 кв 2018'!AP15</f>
        <v>20105.3</v>
      </c>
      <c r="AQ15" s="31">
        <f>'1 кв 2018'!AQ15+'2 кв 2018'!AQ15</f>
        <v>0</v>
      </c>
      <c r="AR15" s="31">
        <f>'1 кв 2018'!AR15+'2 кв 2018'!AR15</f>
        <v>13794.54</v>
      </c>
      <c r="AS15" s="31">
        <f>'1 кв 2018'!AS15+'2 кв 2018'!AS15</f>
        <v>13794.54</v>
      </c>
      <c r="AT15" s="31">
        <f>'1 кв 2018'!AT15+'2 кв 2018'!AT15</f>
        <v>0</v>
      </c>
      <c r="AU15" s="31">
        <f>'1 кв 2018'!AU15+'2 кв 2018'!AU15</f>
        <v>114535.58</v>
      </c>
      <c r="AV15" s="31">
        <f>'1 кв 2018'!AV15+'2 кв 2018'!AV15</f>
        <v>114535.58</v>
      </c>
      <c r="AW15" s="31">
        <f>'1 кв 2018'!AW15+'2 кв 2018'!AW15</f>
        <v>0</v>
      </c>
      <c r="AX15" s="31">
        <f>'1 кв 2018'!AX15+'2 кв 2018'!AX15</f>
        <v>4691.24</v>
      </c>
      <c r="AY15" s="31">
        <f>'1 кв 2018'!AY15+'2 кв 2018'!AY15</f>
        <v>4691.24</v>
      </c>
      <c r="AZ15" s="31">
        <f>'1 кв 2018'!AZ15+'2 кв 2018'!AZ15</f>
        <v>3922.98</v>
      </c>
      <c r="BA15" s="31">
        <f>'1 кв 2018'!BA15+'2 кв 2018'!BA15</f>
        <v>111.68</v>
      </c>
      <c r="BB15" s="31">
        <f>'1 кв 2018'!BB15+'2 кв 2018'!BB15</f>
        <v>111.69</v>
      </c>
      <c r="BC15" s="31">
        <f>'1 кв 2018'!BC15+'2 кв 2018'!BC15</f>
        <v>83.77000000000001</v>
      </c>
      <c r="BD15" s="31">
        <f>'1 кв 2018'!BD15+'2 кв 2018'!BD15</f>
        <v>0</v>
      </c>
      <c r="BE15" s="31">
        <f>'1 кв 2018'!BE15+'2 кв 2018'!BE15</f>
        <v>315502.58</v>
      </c>
      <c r="BF15" s="31">
        <f>'1 кв 2018'!BF15+'2 кв 2018'!BF15</f>
        <v>315502.58</v>
      </c>
      <c r="BG15" s="31">
        <f>'1 кв 2018'!BG15+'2 кв 2018'!BG15</f>
        <v>5026.33</v>
      </c>
      <c r="BH15" s="31">
        <f>'1 кв 2018'!BH15+'2 кв 2018'!BH15</f>
        <v>0</v>
      </c>
      <c r="BI15" s="31">
        <f>'1 кв 2018'!BI15+'2 кв 2018'!BI15</f>
        <v>0</v>
      </c>
      <c r="BJ15" s="31">
        <f>'1 кв 2018'!BJ15+'2 кв 2018'!BJ15</f>
        <v>320528.91000000003</v>
      </c>
      <c r="BK15" s="31">
        <f>'1 кв 2018'!BK15+'2 кв 2018'!BK15</f>
        <v>320528.91000000003</v>
      </c>
      <c r="BL15" s="29">
        <f>'1 кв 2018'!BL15+'2 кв 2018'!BL15</f>
        <v>-1.1823431123048067E-11</v>
      </c>
      <c r="BM15" s="10"/>
    </row>
    <row r="16" spans="1:65" ht="12.75">
      <c r="A16" s="3">
        <v>2273</v>
      </c>
      <c r="B16" s="23" t="s">
        <v>47</v>
      </c>
      <c r="C16" s="32">
        <f>'[14]ддз 4'!$V$73+'1 кв 2018'!C16</f>
        <v>151133.08</v>
      </c>
      <c r="D16" s="32">
        <f>'[14]ддз 12'!$V$73+'1 кв 2018'!D16</f>
        <v>178487.4</v>
      </c>
      <c r="E16" s="32">
        <f>'[14]ддз 18'!$V$73+'1 кв 2018'!E16</f>
        <v>37325.06</v>
      </c>
      <c r="F16" s="32">
        <f>'[14]ддз 21'!$V$73+'1 кв 2018'!F16</f>
        <v>124661.61</v>
      </c>
      <c r="G16" s="32">
        <f>'[14]ддз 24'!$V$73+'1 кв 2018'!G16</f>
        <v>36121.86</v>
      </c>
      <c r="H16" s="32">
        <f>'[14]ддз 28'!$V$73+'1 кв 2018'!H16</f>
        <v>37139.9</v>
      </c>
      <c r="I16" s="32">
        <f>'[14]ддз 29'!$V$73+'1 кв 2018'!I16</f>
        <v>76755.89</v>
      </c>
      <c r="J16" s="32">
        <f>'[14]ддз 30'!$V$73+'1 кв 2018'!J16</f>
        <v>59688.829999999994</v>
      </c>
      <c r="K16" s="32">
        <f>'[14]ддз 32'!$V$73+'1 кв 2018'!K16</f>
        <v>64397.52</v>
      </c>
      <c r="L16" s="32">
        <f>'[14]ддз 33'!$V$73+'1 кв 2018'!L15+'1 кв 2018'!L16</f>
        <v>142161.53999999998</v>
      </c>
      <c r="M16" s="32">
        <f>'[14]ддз 34'!$V$73+'1 кв 2018'!M16</f>
        <v>90458.14</v>
      </c>
      <c r="N16" s="32">
        <f>'[14]ддз 35'!$V$73+'1 кв 2018'!N16</f>
        <v>131525.43</v>
      </c>
      <c r="O16" s="9">
        <f t="shared" si="2"/>
        <v>1129856.26</v>
      </c>
      <c r="P16" s="31">
        <f>'1 кв 2018'!P16+'2 кв 2018'!P16</f>
        <v>0</v>
      </c>
      <c r="Q16" s="31">
        <f>'1 кв 2018'!Q16+'2 кв 2018'!Q16</f>
        <v>65922.4</v>
      </c>
      <c r="R16" s="31">
        <f>'1 кв 2018'!R16+'2 кв 2018'!R16</f>
        <v>65922.4</v>
      </c>
      <c r="S16" s="31">
        <f>'1 кв 2018'!S16+'2 кв 2018'!S16</f>
        <v>0</v>
      </c>
      <c r="T16" s="31">
        <f>'1 кв 2018'!T16+'2 кв 2018'!T16</f>
        <v>70634.95999999999</v>
      </c>
      <c r="U16" s="31">
        <f>'1 кв 2018'!U16+'2 кв 2018'!U16</f>
        <v>33786.840000000004</v>
      </c>
      <c r="V16" s="31">
        <f>'1 кв 2018'!V16+'2 кв 2018'!V16</f>
        <v>0</v>
      </c>
      <c r="W16" s="31">
        <f>'1 кв 2018'!W16+'2 кв 2018'!W16</f>
        <v>69051.06</v>
      </c>
      <c r="X16" s="31">
        <f>'1 кв 2018'!X16+'2 кв 2018'!X16</f>
        <v>69051.06</v>
      </c>
      <c r="Y16" s="31">
        <f>'1 кв 2018'!Y16+'2 кв 2018'!Y16</f>
        <v>0</v>
      </c>
      <c r="Z16" s="31">
        <f>'1 кв 2018'!Z16+'2 кв 2018'!Z16</f>
        <v>29223.480000000003</v>
      </c>
      <c r="AA16" s="31">
        <f>'1 кв 2018'!AA16+'2 кв 2018'!AA16</f>
        <v>29223.480000000003</v>
      </c>
      <c r="AB16" s="31">
        <f>'1 кв 2018'!AB16+'2 кв 2018'!AB16</f>
        <v>0</v>
      </c>
      <c r="AC16" s="31">
        <f>'1 кв 2018'!AC16+'2 кв 2018'!AC16</f>
        <v>60374.47</v>
      </c>
      <c r="AD16" s="31">
        <f>'1 кв 2018'!AD16+'2 кв 2018'!AD16</f>
        <v>60374.47</v>
      </c>
      <c r="AE16" s="31">
        <f>'1 кв 2018'!AE16+'2 кв 2018'!AE16</f>
        <v>0</v>
      </c>
      <c r="AF16" s="31">
        <f>'1 кв 2018'!AF16+'2 кв 2018'!AF16</f>
        <v>20954.440000000002</v>
      </c>
      <c r="AG16" s="31">
        <f>'1 кв 2018'!AG16+'2 кв 2018'!AG16</f>
        <v>20954.440000000002</v>
      </c>
      <c r="AH16" s="31">
        <f>'1 кв 2018'!AH16+'2 кв 2018'!AH16</f>
        <v>0</v>
      </c>
      <c r="AI16" s="31">
        <f>'1 кв 2018'!AI16+'2 кв 2018'!AI16</f>
        <v>126217.76999999999</v>
      </c>
      <c r="AJ16" s="31">
        <f>'1 кв 2018'!AJ16+'2 кв 2018'!AJ16</f>
        <v>126217.76999999999</v>
      </c>
      <c r="AK16" s="31">
        <f>'1 кв 2018'!AK16+'2 кв 2018'!AK16</f>
        <v>0</v>
      </c>
      <c r="AL16" s="31">
        <f>'1 кв 2018'!AL16+'2 кв 2018'!AL16</f>
        <v>66387.89</v>
      </c>
      <c r="AM16" s="31">
        <f>'1 кв 2018'!AM16+'2 кв 2018'!AM16</f>
        <v>66387.89</v>
      </c>
      <c r="AN16" s="31">
        <f>'1 кв 2018'!AN16+'2 кв 2018'!AN16</f>
        <v>0</v>
      </c>
      <c r="AO16" s="31">
        <f>'1 кв 2018'!AO16+'2 кв 2018'!AO16</f>
        <v>423939.17000000004</v>
      </c>
      <c r="AP16" s="31">
        <f>'1 кв 2018'!AP16+'2 кв 2018'!AP16</f>
        <v>423939.17000000004</v>
      </c>
      <c r="AQ16" s="31">
        <f>'1 кв 2018'!AQ16+'2 кв 2018'!AQ16</f>
        <v>0</v>
      </c>
      <c r="AR16" s="31">
        <f>'1 кв 2018'!AR16+'2 кв 2018'!AR16</f>
        <v>84609.22</v>
      </c>
      <c r="AS16" s="31">
        <f>'1 кв 2018'!AS16+'2 кв 2018'!AS16</f>
        <v>84609.22</v>
      </c>
      <c r="AT16" s="31">
        <f>'1 кв 2018'!AT16+'2 кв 2018'!AT16</f>
        <v>0</v>
      </c>
      <c r="AU16" s="31">
        <f>'1 кв 2018'!AU16+'2 кв 2018'!AU16</f>
        <v>1017314.8600000001</v>
      </c>
      <c r="AV16" s="31">
        <f>'1 кв 2018'!AV16+'2 кв 2018'!AV16</f>
        <v>1017314.8600000001</v>
      </c>
      <c r="AW16" s="31">
        <f>'1 кв 2018'!AW16+'2 кв 2018'!AW16</f>
        <v>0</v>
      </c>
      <c r="AX16" s="31">
        <f>'1 кв 2018'!AX16+'2 кв 2018'!AX16</f>
        <v>42528.22</v>
      </c>
      <c r="AY16" s="31">
        <f>'1 кв 2018'!AY16+'2 кв 2018'!AY16</f>
        <v>42528.22</v>
      </c>
      <c r="AZ16" s="31">
        <f>'1 кв 2018'!AZ16+'2 кв 2018'!AZ16</f>
        <v>34697.12</v>
      </c>
      <c r="BA16" s="31">
        <f>'1 кв 2018'!BA16+'2 кв 2018'!BA16</f>
        <v>1879.3</v>
      </c>
      <c r="BB16" s="31">
        <f>'1 кв 2018'!BB16+'2 кв 2018'!BB16</f>
        <v>3181.12</v>
      </c>
      <c r="BC16" s="31">
        <f>'1 кв 2018'!BC16+'2 кв 2018'!BC16</f>
        <v>3178.83</v>
      </c>
      <c r="BD16" s="31">
        <f>'1 кв 2018'!BD16+'2 кв 2018'!BD16</f>
        <v>0</v>
      </c>
      <c r="BE16" s="31">
        <f>'1 кв 2018'!BE16+'2 кв 2018'!BE16</f>
        <v>2219706.9099999997</v>
      </c>
      <c r="BF16" s="31">
        <f>'1 кв 2018'!BF16+'2 кв 2018'!BF16</f>
        <v>2219706.9099999997</v>
      </c>
      <c r="BG16" s="31">
        <f>'1 кв 2018'!BG16+'2 кв 2018'!BG16</f>
        <v>44157.4</v>
      </c>
      <c r="BH16" s="31">
        <f>'1 кв 2018'!BH16+'2 кв 2018'!BH16</f>
        <v>0</v>
      </c>
      <c r="BI16" s="31">
        <f>'1 кв 2018'!BI16+'2 кв 2018'!BI16</f>
        <v>0</v>
      </c>
      <c r="BJ16" s="31">
        <f>'1 кв 2018'!BJ16+'2 кв 2018'!BJ16</f>
        <v>2263864.3099999996</v>
      </c>
      <c r="BK16" s="31">
        <f>'1 кв 2018'!BK16+'2 кв 2018'!BK16</f>
        <v>2263864.3099999996</v>
      </c>
      <c r="BL16" s="29">
        <f>'1 кв 2018'!BL16+'2 кв 2018'!BL16</f>
        <v>0</v>
      </c>
      <c r="BM16" s="10"/>
    </row>
    <row r="17" spans="1:65" ht="12.75">
      <c r="A17" s="3">
        <v>2274</v>
      </c>
      <c r="B17" s="23" t="s">
        <v>48</v>
      </c>
      <c r="C17" s="32">
        <f>'[14]ддз 4'!$W$73</f>
        <v>0</v>
      </c>
      <c r="D17" s="32">
        <f>'[14]ддз 12'!$W$73</f>
        <v>0</v>
      </c>
      <c r="E17" s="32">
        <f>'[14]ддз 18'!$W$73+'1 кв 2018'!E17</f>
        <v>191922.69</v>
      </c>
      <c r="F17" s="32">
        <f>'[14]ддз 21'!$W$73</f>
        <v>0</v>
      </c>
      <c r="G17" s="32">
        <f>'[14]ддз 24'!$W$73</f>
        <v>0</v>
      </c>
      <c r="H17" s="32">
        <f>'[14]ддз 28'!$W$73</f>
        <v>0</v>
      </c>
      <c r="I17" s="32">
        <f>'[14]ддз 29'!$W$73</f>
        <v>0</v>
      </c>
      <c r="J17" s="32">
        <f>'[14]ддз 30'!$W$73</f>
        <v>0</v>
      </c>
      <c r="K17" s="32">
        <f>'[14]ддз 32'!$W$73+'1 кв 2018'!K17</f>
        <v>356805</v>
      </c>
      <c r="L17" s="32">
        <f>'[14]ддз 33'!$W$73</f>
        <v>0</v>
      </c>
      <c r="M17" s="32">
        <f>'[14]ддз 34'!$W$73</f>
        <v>0</v>
      </c>
      <c r="N17" s="32">
        <f>'[14]ддз 35'!$W$73</f>
        <v>0</v>
      </c>
      <c r="O17" s="9">
        <f t="shared" si="2"/>
        <v>548727.69</v>
      </c>
      <c r="P17" s="31">
        <f>'1 кв 2018'!P17+'1 кв 2018'!P17</f>
        <v>0</v>
      </c>
      <c r="Q17" s="31">
        <f>'1 кв 2018'!Q17+'1 кв 2018'!Q17</f>
        <v>312695.07999999996</v>
      </c>
      <c r="R17" s="31">
        <f>'1 кв 2018'!R17+'1 кв 2018'!R17</f>
        <v>312695.07999999996</v>
      </c>
      <c r="S17" s="31">
        <f>'1 кв 2018'!S17+'1 кв 2018'!S17</f>
        <v>0</v>
      </c>
      <c r="T17" s="31">
        <f>'1 кв 2018'!T17+'1 кв 2018'!T17</f>
        <v>551225</v>
      </c>
      <c r="U17" s="31">
        <f>'1 кв 2018'!U17+'1 кв 2018'!U17</f>
        <v>0</v>
      </c>
      <c r="V17" s="31">
        <f>'1 кв 2018'!V17+'1 кв 2018'!V17</f>
        <v>0</v>
      </c>
      <c r="W17" s="31">
        <f>'1 кв 2018'!W17+'1 кв 2018'!W17</f>
        <v>0</v>
      </c>
      <c r="X17" s="31">
        <f>'1 кв 2018'!X17+'1 кв 2018'!X17</f>
        <v>0</v>
      </c>
      <c r="Y17" s="31">
        <f>'1 кв 2018'!Y17+'1 кв 2018'!Y17</f>
        <v>0</v>
      </c>
      <c r="Z17" s="31">
        <f>'1 кв 2018'!Z17+'1 кв 2018'!Z17</f>
        <v>0</v>
      </c>
      <c r="AA17" s="31">
        <f>'1 кв 2018'!AA17+'1 кв 2018'!AA17</f>
        <v>0</v>
      </c>
      <c r="AB17" s="31">
        <f>'1 кв 2018'!AB17+'1 кв 2018'!AB17</f>
        <v>0</v>
      </c>
      <c r="AC17" s="31">
        <f>'1 кв 2018'!AC17+'1 кв 2018'!AC17</f>
        <v>0</v>
      </c>
      <c r="AD17" s="31">
        <f>'1 кв 2018'!AD17+'1 кв 2018'!AD17</f>
        <v>0</v>
      </c>
      <c r="AE17" s="31">
        <f>'1 кв 2018'!AE17+'1 кв 2018'!AE17</f>
        <v>0</v>
      </c>
      <c r="AF17" s="31">
        <f>'1 кв 2018'!AF17+'1 кв 2018'!AF17</f>
        <v>0</v>
      </c>
      <c r="AG17" s="31">
        <f>'1 кв 2018'!AG17+'1 кв 2018'!AG17</f>
        <v>0</v>
      </c>
      <c r="AH17" s="31">
        <f>'1 кв 2018'!AH17+'1 кв 2018'!AH17</f>
        <v>0</v>
      </c>
      <c r="AI17" s="31">
        <f>'1 кв 2018'!AI17+'1 кв 2018'!AI17</f>
        <v>0</v>
      </c>
      <c r="AJ17" s="31">
        <f>'1 кв 2018'!AJ17+'1 кв 2018'!AJ17</f>
        <v>0</v>
      </c>
      <c r="AK17" s="31">
        <f>'1 кв 2018'!AK17+'1 кв 2018'!AK17</f>
        <v>0</v>
      </c>
      <c r="AL17" s="31">
        <f>'1 кв 2018'!AL17+'1 кв 2018'!AL17</f>
        <v>0</v>
      </c>
      <c r="AM17" s="31">
        <f>'1 кв 2018'!AM17+'1 кв 2018'!AM17</f>
        <v>0</v>
      </c>
      <c r="AN17" s="31">
        <f>'1 кв 2018'!AN17+'1 кв 2018'!AN17</f>
        <v>0</v>
      </c>
      <c r="AO17" s="31">
        <f>'1 кв 2018'!AO17+'1 кв 2018'!AO17</f>
        <v>472933.04000000004</v>
      </c>
      <c r="AP17" s="31">
        <f>'1 кв 2018'!AP17+'1 кв 2018'!AP17</f>
        <v>472933.04000000004</v>
      </c>
      <c r="AQ17" s="31">
        <f>'1 кв 2018'!AQ17+'1 кв 2018'!AQ17</f>
        <v>0</v>
      </c>
      <c r="AR17" s="31">
        <f>'1 кв 2018'!AR17+'1 кв 2018'!AR17</f>
        <v>0</v>
      </c>
      <c r="AS17" s="31">
        <f>'1 кв 2018'!AS17+'1 кв 2018'!AS17</f>
        <v>0</v>
      </c>
      <c r="AT17" s="31">
        <f>'1 кв 2018'!AT17+'1 кв 2018'!AT17</f>
        <v>0</v>
      </c>
      <c r="AU17" s="31">
        <f>'1 кв 2018'!AU17+'1 кв 2018'!AU17</f>
        <v>1336853.12</v>
      </c>
      <c r="AV17" s="31">
        <f>'1 кв 2018'!AV17+'1 кв 2018'!AV17</f>
        <v>1336853.12</v>
      </c>
      <c r="AW17" s="31">
        <f>'1 кв 2018'!AW17+'1 кв 2018'!AW17</f>
        <v>0</v>
      </c>
      <c r="AX17" s="31">
        <f>'1 кв 2018'!AX17+'1 кв 2018'!AX17</f>
        <v>0</v>
      </c>
      <c r="AY17" s="31">
        <f>'1 кв 2018'!AY17+'1 кв 2018'!AY17</f>
        <v>0</v>
      </c>
      <c r="AZ17" s="31">
        <f>'1 кв 2018'!AZ17+'1 кв 2018'!AZ17</f>
        <v>0</v>
      </c>
      <c r="BA17" s="31">
        <f>'1 кв 2018'!BA17+'1 кв 2018'!BA17</f>
        <v>0</v>
      </c>
      <c r="BB17" s="31">
        <f>'1 кв 2018'!BB17+'1 кв 2018'!BB17</f>
        <v>0</v>
      </c>
      <c r="BC17" s="31">
        <f>'1 кв 2018'!BC17+'1 кв 2018'!BC17</f>
        <v>11299.3</v>
      </c>
      <c r="BD17" s="31">
        <f>'1 кв 2018'!BD17+'1 кв 2018'!BD17</f>
        <v>0</v>
      </c>
      <c r="BE17" s="31">
        <f>'1 кв 2018'!BE17+'1 кв 2018'!BE17</f>
        <v>1971446.3</v>
      </c>
      <c r="BF17" s="31">
        <f>'1 кв 2018'!BF17+'1 кв 2018'!BF17</f>
        <v>1971446.3</v>
      </c>
      <c r="BG17" s="31">
        <f>'1 кв 2018'!BG17+'1 кв 2018'!BG17</f>
        <v>0</v>
      </c>
      <c r="BH17" s="31">
        <f>'1 кв 2018'!BH17+'1 кв 2018'!BH17</f>
        <v>0</v>
      </c>
      <c r="BI17" s="31">
        <f>'1 кв 2018'!BI17+'1 кв 2018'!BI17</f>
        <v>0</v>
      </c>
      <c r="BJ17" s="31">
        <f>'1 кв 2018'!BJ17+'1 кв 2018'!BJ17</f>
        <v>1971446.3</v>
      </c>
      <c r="BK17" s="31">
        <f>'1 кв 2018'!BK17+'1 кв 2018'!BK17</f>
        <v>1971446.3</v>
      </c>
      <c r="BL17" s="29">
        <f>'1 кв 2018'!BL17+'2 кв 2018'!BL17</f>
        <v>0</v>
      </c>
      <c r="BM17" s="10"/>
    </row>
    <row r="18" spans="1:65" ht="12.75">
      <c r="A18" s="3">
        <v>2275</v>
      </c>
      <c r="B18" s="25" t="s">
        <v>49</v>
      </c>
      <c r="C18" s="32">
        <f>'[8]ддз 4'!$Y$73</f>
        <v>0</v>
      </c>
      <c r="D18" s="32">
        <f>'[8]ддз 12'!$Y$73</f>
        <v>0</v>
      </c>
      <c r="E18" s="32">
        <f>'[8]ддз 18'!$Y$73</f>
        <v>0</v>
      </c>
      <c r="F18" s="32">
        <f>'[8]ддз 21'!$Y$73</f>
        <v>0</v>
      </c>
      <c r="G18" s="32">
        <f>'[8]ддз 24'!$Y$73</f>
        <v>0</v>
      </c>
      <c r="H18" s="32">
        <f>'[8]ддз 28'!$Y$73</f>
        <v>0</v>
      </c>
      <c r="I18" s="32">
        <f>'[8]ддз 29'!$Y$73</f>
        <v>0</v>
      </c>
      <c r="J18" s="32">
        <f>'[8]ддз 30'!$Y$73</f>
        <v>0</v>
      </c>
      <c r="K18" s="32">
        <f>'[8]ддз 32'!$Y$73</f>
        <v>0</v>
      </c>
      <c r="L18" s="32">
        <f>'[8]ддз 33'!$Y$73</f>
        <v>0</v>
      </c>
      <c r="M18" s="32">
        <f>'[8]ддз 34'!$Y$73</f>
        <v>0</v>
      </c>
      <c r="N18" s="32">
        <f>'[8]ддз 35'!$Y$73</f>
        <v>0</v>
      </c>
      <c r="O18" s="9">
        <f t="shared" si="2"/>
        <v>0</v>
      </c>
      <c r="P18" s="31">
        <f>'1 кв 2018'!P18+'2 кв 2018'!P18</f>
        <v>0</v>
      </c>
      <c r="Q18" s="31">
        <f>'1 кв 2018'!Q18+'2 кв 2018'!Q18</f>
        <v>0</v>
      </c>
      <c r="R18" s="31">
        <f>'1 кв 2018'!R18+'2 кв 2018'!R18</f>
        <v>0</v>
      </c>
      <c r="S18" s="31">
        <f>'1 кв 2018'!S18+'2 кв 2018'!S18</f>
        <v>0</v>
      </c>
      <c r="T18" s="31">
        <f>'1 кв 2018'!T18+'2 кв 2018'!T18</f>
        <v>0</v>
      </c>
      <c r="U18" s="31">
        <f>'1 кв 2018'!U18+'2 кв 2018'!U18</f>
        <v>0</v>
      </c>
      <c r="V18" s="31">
        <f>'1 кв 2018'!V18+'2 кв 2018'!V18</f>
        <v>0</v>
      </c>
      <c r="W18" s="31">
        <f>'1 кв 2018'!W18+'2 кв 2018'!W18</f>
        <v>0</v>
      </c>
      <c r="X18" s="31">
        <f>'1 кв 2018'!X18+'2 кв 2018'!X18</f>
        <v>0</v>
      </c>
      <c r="Y18" s="31">
        <f>'1 кв 2018'!Y18+'2 кв 2018'!Y18</f>
        <v>0</v>
      </c>
      <c r="Z18" s="31">
        <f>'1 кв 2018'!Z18+'2 кв 2018'!Z18</f>
        <v>147070.16999999998</v>
      </c>
      <c r="AA18" s="31">
        <f>'1 кв 2018'!AA18+'2 кв 2018'!AA18</f>
        <v>147070.16999999998</v>
      </c>
      <c r="AB18" s="31">
        <f>'1 кв 2018'!AB18+'2 кв 2018'!AB18</f>
        <v>0</v>
      </c>
      <c r="AC18" s="31">
        <f>'1 кв 2018'!AC18+'2 кв 2018'!AC18</f>
        <v>0</v>
      </c>
      <c r="AD18" s="31">
        <f>'1 кв 2018'!AD18+'2 кв 2018'!AD18</f>
        <v>0</v>
      </c>
      <c r="AE18" s="31">
        <f>'1 кв 2018'!AE18+'2 кв 2018'!AE18</f>
        <v>0</v>
      </c>
      <c r="AF18" s="31">
        <f>'1 кв 2018'!AF18+'2 кв 2018'!AF18</f>
        <v>0</v>
      </c>
      <c r="AG18" s="31">
        <f>'1 кв 2018'!AG18+'2 кв 2018'!AG18</f>
        <v>0</v>
      </c>
      <c r="AH18" s="31">
        <f>'1 кв 2018'!AH18+'2 кв 2018'!AH18</f>
        <v>0</v>
      </c>
      <c r="AI18" s="31">
        <f>'1 кв 2018'!AI18+'2 кв 2018'!AI18</f>
        <v>0</v>
      </c>
      <c r="AJ18" s="31">
        <f>'1 кв 2018'!AJ18+'2 кв 2018'!AJ18</f>
        <v>0</v>
      </c>
      <c r="AK18" s="31">
        <f>'1 кв 2018'!AK18+'2 кв 2018'!AK18</f>
        <v>0</v>
      </c>
      <c r="AL18" s="31">
        <f>'1 кв 2018'!AL18+'2 кв 2018'!AL18</f>
        <v>0</v>
      </c>
      <c r="AM18" s="31">
        <f>'1 кв 2018'!AM18+'2 кв 2018'!AM18</f>
        <v>0</v>
      </c>
      <c r="AN18" s="31">
        <f>'1 кв 2018'!AN18+'2 кв 2018'!AN18</f>
        <v>0</v>
      </c>
      <c r="AO18" s="31">
        <f>'1 кв 2018'!AO18+'2 кв 2018'!AO18</f>
        <v>0</v>
      </c>
      <c r="AP18" s="31">
        <f>'1 кв 2018'!AP18+'2 кв 2018'!AP18</f>
        <v>0</v>
      </c>
      <c r="AQ18" s="31">
        <f>'1 кв 2018'!AQ18+'2 кв 2018'!AQ18</f>
        <v>0</v>
      </c>
      <c r="AR18" s="31">
        <f>'1 кв 2018'!AR18+'2 кв 2018'!AR18</f>
        <v>0</v>
      </c>
      <c r="AS18" s="31">
        <f>'1 кв 2018'!AS18+'2 кв 2018'!AS18</f>
        <v>0</v>
      </c>
      <c r="AT18" s="31">
        <f>'1 кв 2018'!AT18+'2 кв 2018'!AT18</f>
        <v>0</v>
      </c>
      <c r="AU18" s="31">
        <f>'1 кв 2018'!AU18+'2 кв 2018'!AU18</f>
        <v>147070.16999999998</v>
      </c>
      <c r="AV18" s="31">
        <f>'1 кв 2018'!AV18+'2 кв 2018'!AV18</f>
        <v>147070.16999999998</v>
      </c>
      <c r="AW18" s="31">
        <f>'1 кв 2018'!AW18+'2 кв 2018'!AW18</f>
        <v>0</v>
      </c>
      <c r="AX18" s="31">
        <f>'1 кв 2018'!AX18+'2 кв 2018'!AX18</f>
        <v>0</v>
      </c>
      <c r="AY18" s="31">
        <f>'1 кв 2018'!AY18+'2 кв 2018'!AY18</f>
        <v>0</v>
      </c>
      <c r="AZ18" s="31">
        <f>'1 кв 2018'!AZ18+'2 кв 2018'!AZ18</f>
        <v>0</v>
      </c>
      <c r="BA18" s="31">
        <f>'1 кв 2018'!BA18+'2 кв 2018'!BA18</f>
        <v>0</v>
      </c>
      <c r="BB18" s="31">
        <f>'1 кв 2018'!BB18+'2 кв 2018'!BB18</f>
        <v>0</v>
      </c>
      <c r="BC18" s="31">
        <f>'1 кв 2018'!BC18+'2 кв 2018'!BC18</f>
        <v>0</v>
      </c>
      <c r="BD18" s="31">
        <f>'1 кв 2018'!BD18+'2 кв 2018'!BD18</f>
        <v>0</v>
      </c>
      <c r="BE18" s="31">
        <f>'1 кв 2018'!BE18+'2 кв 2018'!BE18</f>
        <v>147070.16999999998</v>
      </c>
      <c r="BF18" s="31">
        <f>'1 кв 2018'!BF18+'2 кв 2018'!BF18</f>
        <v>147070.16999999998</v>
      </c>
      <c r="BG18" s="31">
        <f>'1 кв 2018'!BG18+'2 кв 2018'!BG18</f>
        <v>0</v>
      </c>
      <c r="BH18" s="31">
        <f>'1 кв 2018'!BH18+'2 кв 2018'!BH18</f>
        <v>0</v>
      </c>
      <c r="BI18" s="31">
        <f>'1 кв 2018'!BI18+'2 кв 2018'!BI18</f>
        <v>0</v>
      </c>
      <c r="BJ18" s="31">
        <f>'1 кв 2018'!BJ18+'2 кв 2018'!BJ18</f>
        <v>147070.16999999998</v>
      </c>
      <c r="BK18" s="31">
        <f>'1 кв 2018'!BK18+'2 кв 2018'!BK18</f>
        <v>147070.16999999998</v>
      </c>
      <c r="BL18" s="29">
        <f>'1 кв 2018'!BL18+'2 кв 2018'!BL18</f>
        <v>0</v>
      </c>
      <c r="BM18" s="10"/>
    </row>
    <row r="19" spans="1:65" s="27" customFormat="1" ht="12.75">
      <c r="A19" s="31"/>
      <c r="B19" s="2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9">
        <f>O7-'[7]070101'!$C$23</f>
        <v>1399960.38</v>
      </c>
      <c r="P19" s="31">
        <f>'1 кв 2018'!P19+'2 кв 2018'!P19</f>
        <v>0</v>
      </c>
      <c r="Q19" s="31">
        <f>'1 кв 2018'!Q19+'2 кв 2018'!Q19</f>
        <v>0</v>
      </c>
      <c r="R19" s="31">
        <f>'1 кв 2018'!R19+'2 кв 2018'!R19</f>
        <v>0</v>
      </c>
      <c r="S19" s="31">
        <f>'1 кв 2018'!S19+'2 кв 2018'!S19</f>
        <v>0</v>
      </c>
      <c r="T19" s="31">
        <f>'1 кв 2018'!T19+'2 кв 2018'!T19</f>
        <v>0</v>
      </c>
      <c r="U19" s="31">
        <f>'1 кв 2018'!U19+'2 кв 2018'!U19</f>
        <v>0</v>
      </c>
      <c r="V19" s="31">
        <f>'1 кв 2018'!V19+'2 кв 2018'!V19</f>
        <v>0</v>
      </c>
      <c r="W19" s="31">
        <f>'1 кв 2018'!W19+'2 кв 2018'!W19</f>
        <v>0</v>
      </c>
      <c r="X19" s="31">
        <f>'1 кв 2018'!X19+'2 кв 2018'!X19</f>
        <v>0</v>
      </c>
      <c r="Y19" s="31">
        <f>'1 кв 2018'!Y19+'2 кв 2018'!Y19</f>
        <v>0</v>
      </c>
      <c r="Z19" s="31">
        <f>'1 кв 2018'!Z19+'2 кв 2018'!Z19</f>
        <v>0</v>
      </c>
      <c r="AA19" s="31">
        <f>'1 кв 2018'!AA19+'2 кв 2018'!AA19</f>
        <v>0</v>
      </c>
      <c r="AB19" s="31">
        <f>'1 кв 2018'!AB19+'2 кв 2018'!AB19</f>
        <v>0</v>
      </c>
      <c r="AC19" s="31">
        <f>'1 кв 2018'!AC19+'2 кв 2018'!AC19</f>
        <v>0</v>
      </c>
      <c r="AD19" s="31">
        <f>'1 кв 2018'!AD19+'2 кв 2018'!AD19</f>
        <v>0</v>
      </c>
      <c r="AE19" s="31">
        <f>'1 кв 2018'!AE19+'2 кв 2018'!AE19</f>
        <v>0</v>
      </c>
      <c r="AF19" s="31">
        <f>'1 кв 2018'!AF19+'2 кв 2018'!AF19</f>
        <v>0</v>
      </c>
      <c r="AG19" s="31">
        <f>'1 кв 2018'!AG19+'2 кв 2018'!AG19</f>
        <v>0</v>
      </c>
      <c r="AH19" s="31">
        <f>'1 кв 2018'!AH19+'2 кв 2018'!AH19</f>
        <v>0</v>
      </c>
      <c r="AI19" s="31">
        <f>'1 кв 2018'!AI19+'2 кв 2018'!AI19</f>
        <v>0</v>
      </c>
      <c r="AJ19" s="31">
        <f>'1 кв 2018'!AJ19+'2 кв 2018'!AJ19</f>
        <v>0</v>
      </c>
      <c r="AK19" s="31">
        <f>'1 кв 2018'!AK19+'2 кв 2018'!AK19</f>
        <v>0</v>
      </c>
      <c r="AL19" s="31">
        <f>'1 кв 2018'!AL19+'2 кв 2018'!AL19</f>
        <v>0</v>
      </c>
      <c r="AM19" s="31">
        <f>'1 кв 2018'!AM19+'2 кв 2018'!AM19</f>
        <v>0</v>
      </c>
      <c r="AN19" s="31">
        <f>'1 кв 2018'!AN19+'2 кв 2018'!AN19</f>
        <v>0</v>
      </c>
      <c r="AO19" s="31">
        <f>'1 кв 2018'!AO19+'2 кв 2018'!AO19</f>
        <v>0</v>
      </c>
      <c r="AP19" s="31">
        <f>'1 кв 2018'!AP19+'2 кв 2018'!AP19</f>
        <v>0</v>
      </c>
      <c r="AQ19" s="31">
        <f>'1 кв 2018'!AQ19+'2 кв 2018'!AQ19</f>
        <v>0</v>
      </c>
      <c r="AR19" s="31">
        <f>'1 кв 2018'!AR19+'2 кв 2018'!AR19</f>
        <v>0</v>
      </c>
      <c r="AS19" s="31">
        <f>'1 кв 2018'!AS19+'2 кв 2018'!AS19</f>
        <v>0</v>
      </c>
      <c r="AT19" s="31">
        <f>'1 кв 2018'!AT19+'2 кв 2018'!AT19</f>
        <v>0</v>
      </c>
      <c r="AU19" s="31">
        <f>'1 кв 2018'!AU19+'2 кв 2018'!AU19</f>
        <v>0</v>
      </c>
      <c r="AV19" s="31">
        <f>'1 кв 2018'!AV19+'2 кв 2018'!AV19</f>
        <v>0</v>
      </c>
      <c r="AW19" s="31">
        <f>'1 кв 2018'!AW19+'2 кв 2018'!AW19</f>
        <v>0</v>
      </c>
      <c r="AX19" s="31">
        <f>'1 кв 2018'!AX19+'2 кв 2018'!AX19</f>
        <v>0</v>
      </c>
      <c r="AY19" s="31">
        <f>'1 кв 2018'!AY19+'2 кв 2018'!AY19</f>
        <v>0</v>
      </c>
      <c r="AZ19" s="31">
        <f>'1 кв 2018'!AZ19+'2 кв 2018'!AZ19</f>
        <v>0</v>
      </c>
      <c r="BA19" s="31">
        <f>'1 кв 2018'!BA19+'2 кв 2018'!BA19</f>
        <v>284258.73000000004</v>
      </c>
      <c r="BB19" s="31">
        <f>'1 кв 2018'!BB19+'2 кв 2018'!BB19</f>
        <v>343842.03</v>
      </c>
      <c r="BC19" s="31">
        <f>'1 кв 2018'!BC19+'2 кв 2018'!BC19</f>
        <v>176497.25999999998</v>
      </c>
      <c r="BD19" s="31">
        <f>'1 кв 2018'!BD19+'2 кв 2018'!BD19</f>
        <v>0</v>
      </c>
      <c r="BE19" s="31">
        <f>'1 кв 2018'!BE19+'2 кв 2018'!BE19</f>
        <v>0</v>
      </c>
      <c r="BF19" s="31">
        <f>'1 кв 2018'!BF19+'2 кв 2018'!BF19</f>
        <v>0</v>
      </c>
      <c r="BG19" s="31">
        <f>'1 кв 2018'!BG19+'2 кв 2018'!BG19</f>
        <v>491223.7</v>
      </c>
      <c r="BH19" s="31">
        <f>'1 кв 2018'!BH19+'2 кв 2018'!BH19</f>
        <v>67984.84000000001</v>
      </c>
      <c r="BI19" s="31">
        <f>'1 кв 2018'!BI19+'2 кв 2018'!BI19</f>
        <v>0</v>
      </c>
      <c r="BJ19" s="31">
        <f>'1 кв 2018'!BJ19+'2 кв 2018'!BJ19</f>
        <v>0</v>
      </c>
      <c r="BK19" s="31">
        <f>'1 кв 2018'!BK19+'2 кв 2018'!BK19</f>
        <v>0</v>
      </c>
      <c r="BL19" s="29">
        <f>'1 кв 2018'!BL19+'2 кв 2018'!BL19</f>
        <v>0</v>
      </c>
      <c r="BM19" s="29"/>
    </row>
    <row r="20" spans="1:64" ht="12.75">
      <c r="A20" s="3"/>
      <c r="B20" s="24" t="s">
        <v>51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9">
        <f t="shared" si="0"/>
        <v>0</v>
      </c>
      <c r="P20" s="31"/>
      <c r="Q20" s="31"/>
      <c r="R20" s="31">
        <f>P20+Q20</f>
        <v>0</v>
      </c>
      <c r="S20" s="31"/>
      <c r="T20" s="31"/>
      <c r="U20" s="32">
        <f aca="true" t="shared" si="3" ref="U20:U26">T20</f>
        <v>0</v>
      </c>
      <c r="V20" s="31"/>
      <c r="W20" s="31"/>
      <c r="X20" s="31">
        <f aca="true" t="shared" si="4" ref="X20:X26">V20+W20</f>
        <v>0</v>
      </c>
      <c r="Y20" s="31"/>
      <c r="Z20" s="31"/>
      <c r="AA20" s="31">
        <f>Y20+Z20</f>
        <v>0</v>
      </c>
      <c r="AB20" s="31"/>
      <c r="AC20" s="31"/>
      <c r="AD20" s="31">
        <f>AB20+AC20</f>
        <v>0</v>
      </c>
      <c r="AE20" s="31"/>
      <c r="AF20" s="31"/>
      <c r="AG20" s="31">
        <f>AE20+AF20</f>
        <v>0</v>
      </c>
      <c r="AH20" s="31"/>
      <c r="AI20" s="31"/>
      <c r="AJ20" s="31">
        <f>AH20+AI20</f>
        <v>0</v>
      </c>
      <c r="AK20" s="31"/>
      <c r="AL20" s="31"/>
      <c r="AM20" s="31">
        <f>AK20+AL20</f>
        <v>0</v>
      </c>
      <c r="AN20" s="31"/>
      <c r="AO20" s="31"/>
      <c r="AP20" s="31">
        <f>AN20+AO20</f>
        <v>0</v>
      </c>
      <c r="AQ20" s="31"/>
      <c r="AR20" s="31"/>
      <c r="AS20" s="31">
        <f>AQ20+AR20</f>
        <v>0</v>
      </c>
      <c r="AT20" s="32">
        <f>P20+S20+V20+Y20+AB20+AE20+AH20+AK20+AN20+AQ20</f>
        <v>0</v>
      </c>
      <c r="AU20" s="32">
        <f aca="true" t="shared" si="5" ref="AU20:AU66">Q20+T20+W20+Z20+AC20+AF20+AI20+AL20+AO20+AR20</f>
        <v>0</v>
      </c>
      <c r="AV20" s="9">
        <f aca="true" t="shared" si="6" ref="AV20:AV66">AT20+AU20</f>
        <v>0</v>
      </c>
      <c r="AW20" s="4"/>
      <c r="AX20" s="4"/>
      <c r="AY20" s="3">
        <f aca="true" t="shared" si="7" ref="AY20:AY66">AW20+AX20</f>
        <v>0</v>
      </c>
      <c r="AZ20" s="3"/>
      <c r="BA20" s="3"/>
      <c r="BB20" s="3"/>
      <c r="BC20" s="3"/>
      <c r="BD20" s="14">
        <f aca="true" t="shared" si="8" ref="BD20:BD66">AT20+AW20</f>
        <v>0</v>
      </c>
      <c r="BE20" s="14">
        <f aca="true" t="shared" si="9" ref="BE20:BE66">O20+AU20+AX20+AZ20+BA20+BB20+BC20</f>
        <v>0</v>
      </c>
      <c r="BF20" s="14">
        <f aca="true" t="shared" si="10" ref="BF20:BF66">BE20+BD20</f>
        <v>0</v>
      </c>
      <c r="BG20" s="3"/>
      <c r="BH20" s="3"/>
      <c r="BI20" s="17">
        <f aca="true" t="shared" si="11" ref="BI20:BI66">BD20</f>
        <v>0</v>
      </c>
      <c r="BJ20" s="17">
        <f aca="true" t="shared" si="12" ref="BJ20:BJ66">BE20+BG20+BH20</f>
        <v>0</v>
      </c>
      <c r="BK20" s="17">
        <f aca="true" t="shared" si="13" ref="BK20:BK66">BI20+BJ20</f>
        <v>0</v>
      </c>
      <c r="BL20" s="29">
        <f>'1 кв 2018'!BL20+'2 кв 2018'!BL20</f>
        <v>0</v>
      </c>
    </row>
    <row r="21" spans="1:64" ht="12.75">
      <c r="A21" s="3">
        <v>3132</v>
      </c>
      <c r="B21" s="23" t="s">
        <v>50</v>
      </c>
      <c r="C21" s="32"/>
      <c r="D21" s="31"/>
      <c r="E21" s="31"/>
      <c r="F21" s="31"/>
      <c r="G21" s="31"/>
      <c r="H21" s="32"/>
      <c r="I21" s="31"/>
      <c r="J21" s="32"/>
      <c r="K21" s="32"/>
      <c r="L21" s="32"/>
      <c r="M21" s="31"/>
      <c r="N21" s="31"/>
      <c r="O21" s="9"/>
      <c r="P21" s="31"/>
      <c r="Q21" s="32"/>
      <c r="R21" s="31"/>
      <c r="S21" s="31"/>
      <c r="T21" s="32"/>
      <c r="U21" s="32">
        <f t="shared" si="3"/>
        <v>0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2"/>
      <c r="AU21" s="32"/>
      <c r="AV21" s="9"/>
      <c r="AW21" s="4"/>
      <c r="AX21" s="4"/>
      <c r="AY21" s="3"/>
      <c r="AZ21" s="3"/>
      <c r="BA21" s="3"/>
      <c r="BB21" s="3"/>
      <c r="BC21" s="3"/>
      <c r="BD21" s="14"/>
      <c r="BE21" s="14"/>
      <c r="BF21" s="14"/>
      <c r="BG21" s="4"/>
      <c r="BH21" s="3"/>
      <c r="BI21" s="17"/>
      <c r="BJ21" s="17"/>
      <c r="BK21" s="17"/>
      <c r="BL21" s="29">
        <f>'1 кв 2018'!BL21+'2 кв 2018'!BL21</f>
        <v>0</v>
      </c>
    </row>
    <row r="22" spans="1:64" ht="12.75">
      <c r="A22" s="3"/>
      <c r="B22" s="3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9">
        <f t="shared" si="0"/>
        <v>0</v>
      </c>
      <c r="P22" s="31"/>
      <c r="Q22" s="31"/>
      <c r="R22" s="31">
        <f>P22+Q22</f>
        <v>0</v>
      </c>
      <c r="S22" s="31"/>
      <c r="T22" s="31"/>
      <c r="U22" s="32">
        <f t="shared" si="3"/>
        <v>0</v>
      </c>
      <c r="V22" s="31"/>
      <c r="W22" s="31"/>
      <c r="X22" s="31">
        <f t="shared" si="4"/>
        <v>0</v>
      </c>
      <c r="Y22" s="31"/>
      <c r="Z22" s="31"/>
      <c r="AA22" s="31">
        <f>Y22+Z22</f>
        <v>0</v>
      </c>
      <c r="AB22" s="31"/>
      <c r="AC22" s="31"/>
      <c r="AD22" s="31">
        <f>AB22+AC22</f>
        <v>0</v>
      </c>
      <c r="AE22" s="31"/>
      <c r="AF22" s="31"/>
      <c r="AG22" s="31">
        <f>AE22+AF22</f>
        <v>0</v>
      </c>
      <c r="AH22" s="31"/>
      <c r="AI22" s="31"/>
      <c r="AJ22" s="31">
        <f>AH22+AI22</f>
        <v>0</v>
      </c>
      <c r="AK22" s="31"/>
      <c r="AL22" s="31"/>
      <c r="AM22" s="31">
        <f>AK22+AL22</f>
        <v>0</v>
      </c>
      <c r="AN22" s="31"/>
      <c r="AO22" s="31"/>
      <c r="AP22" s="31">
        <f>AN22+AO22</f>
        <v>0</v>
      </c>
      <c r="AQ22" s="31"/>
      <c r="AR22" s="31"/>
      <c r="AS22" s="31">
        <f>AQ22+AR22</f>
        <v>0</v>
      </c>
      <c r="AT22" s="32">
        <f>P22+S22+V22+Y22+AB22+AE22+AH22+AK22+AN22+AQ22</f>
        <v>0</v>
      </c>
      <c r="AU22" s="32">
        <f t="shared" si="5"/>
        <v>0</v>
      </c>
      <c r="AV22" s="9">
        <f t="shared" si="6"/>
        <v>0</v>
      </c>
      <c r="AW22" s="4"/>
      <c r="AX22" s="4"/>
      <c r="AY22" s="3">
        <f t="shared" si="7"/>
        <v>0</v>
      </c>
      <c r="AZ22" s="3"/>
      <c r="BA22" s="3"/>
      <c r="BB22" s="3"/>
      <c r="BC22" s="3"/>
      <c r="BD22" s="14">
        <f t="shared" si="8"/>
        <v>0</v>
      </c>
      <c r="BE22" s="14">
        <f t="shared" si="9"/>
        <v>0</v>
      </c>
      <c r="BF22" s="14">
        <f t="shared" si="10"/>
        <v>0</v>
      </c>
      <c r="BG22" s="3"/>
      <c r="BH22" s="3"/>
      <c r="BI22" s="17">
        <f t="shared" si="11"/>
        <v>0</v>
      </c>
      <c r="BJ22" s="17">
        <f t="shared" si="12"/>
        <v>0</v>
      </c>
      <c r="BK22" s="17">
        <f t="shared" si="13"/>
        <v>0</v>
      </c>
      <c r="BL22" s="29">
        <f>'1 кв 2018'!BL22+'2 кв 2018'!BL22</f>
        <v>0</v>
      </c>
    </row>
    <row r="23" spans="1:65" ht="36">
      <c r="A23" s="3">
        <v>2230</v>
      </c>
      <c r="B23" s="26" t="s">
        <v>52</v>
      </c>
      <c r="C23" s="32">
        <f>'1 кв 2018'!C23+'2 кв 2018'!C23</f>
        <v>64611.97</v>
      </c>
      <c r="D23" s="32">
        <f>'1 кв 2018'!D23+'2 кв 2018'!D23</f>
        <v>9152.77</v>
      </c>
      <c r="E23" s="32">
        <f>'1 кв 2018'!E23+'2 кв 2018'!E23</f>
        <v>25968.14</v>
      </c>
      <c r="F23" s="32">
        <f>'1 кв 2018'!F23+'2 кв 2018'!F23</f>
        <v>47969.979999999996</v>
      </c>
      <c r="G23" s="32">
        <f>'1 кв 2018'!G23+'2 кв 2018'!G23</f>
        <v>15023.15</v>
      </c>
      <c r="H23" s="32">
        <f>'1 кв 2018'!H23+'2 кв 2018'!H23</f>
        <v>21748.989999999998</v>
      </c>
      <c r="I23" s="32">
        <f>'1 кв 2018'!I23+'2 кв 2018'!I23</f>
        <v>36461.43</v>
      </c>
      <c r="J23" s="32">
        <f>'1 кв 2018'!J23+'2 кв 2018'!J23</f>
        <v>0</v>
      </c>
      <c r="K23" s="32">
        <f>'1 кв 2018'!K23+'2 кв 2018'!K23</f>
        <v>50167.97</v>
      </c>
      <c r="L23" s="32">
        <f>'1 кв 2018'!L23+'2 кв 2018'!L23</f>
        <v>50493.46</v>
      </c>
      <c r="M23" s="32">
        <f>'1 кв 2018'!M23+'2 кв 2018'!M23</f>
        <v>27084.06</v>
      </c>
      <c r="N23" s="32">
        <f>'1 кв 2018'!N23+'2 кв 2018'!N23</f>
        <v>68109.44</v>
      </c>
      <c r="O23" s="9">
        <f>SUM(C23:N23)</f>
        <v>416791.36</v>
      </c>
      <c r="P23" s="31">
        <f>'1 кв 2018'!P23+'2 кв 2018'!P23</f>
        <v>0</v>
      </c>
      <c r="Q23" s="31">
        <f>'1 кв 2018'!Q23+'2 кв 2018'!Q23</f>
        <v>61303.28999999999</v>
      </c>
      <c r="R23" s="31">
        <f>'1 кв 2018'!R23+'2 кв 2018'!R23</f>
        <v>61303.28999999999</v>
      </c>
      <c r="S23" s="31">
        <f>'1 кв 2018'!S23+'2 кв 2018'!S23</f>
        <v>0</v>
      </c>
      <c r="T23" s="31">
        <f>'1 кв 2018'!T23+'2 кв 2018'!T23</f>
        <v>87653.87</v>
      </c>
      <c r="U23" s="31">
        <f>'1 кв 2018'!U23+'2 кв 2018'!U23</f>
        <v>87653.87</v>
      </c>
      <c r="V23" s="31">
        <f>'1 кв 2018'!V23+'2 кв 2018'!V23</f>
        <v>0</v>
      </c>
      <c r="W23" s="31">
        <f>'1 кв 2018'!W23+'2 кв 2018'!W23</f>
        <v>0</v>
      </c>
      <c r="X23" s="31">
        <f>'1 кв 2018'!X23+'2 кв 2018'!X23</f>
        <v>0</v>
      </c>
      <c r="Y23" s="31">
        <f>'1 кв 2018'!Y23+'2 кв 2018'!Y23</f>
        <v>0</v>
      </c>
      <c r="Z23" s="31">
        <f>'1 кв 2018'!Z23+'2 кв 2018'!Z23</f>
        <v>25342.450000000004</v>
      </c>
      <c r="AA23" s="31">
        <f>'1 кв 2018'!AA23+'2 кв 2018'!AA23</f>
        <v>25342.450000000004</v>
      </c>
      <c r="AB23" s="31">
        <f>'1 кв 2018'!AB23+'2 кв 2018'!AB23</f>
        <v>0</v>
      </c>
      <c r="AC23" s="31">
        <f>'1 кв 2018'!AC23+'2 кв 2018'!AC23</f>
        <v>42961.59</v>
      </c>
      <c r="AD23" s="31">
        <f>'1 кв 2018'!AD23+'2 кв 2018'!AD23</f>
        <v>42961.59</v>
      </c>
      <c r="AE23" s="31">
        <f>'1 кв 2018'!AE23+'2 кв 2018'!AE23</f>
        <v>0</v>
      </c>
      <c r="AF23" s="31">
        <f>'1 кв 2018'!AF23+'2 кв 2018'!AF23</f>
        <v>96405.48999999999</v>
      </c>
      <c r="AG23" s="31">
        <f>'1 кв 2018'!AG23+'2 кв 2018'!AG23</f>
        <v>96405.48999999999</v>
      </c>
      <c r="AH23" s="31">
        <f>'1 кв 2018'!AH23+'2 кв 2018'!AH23</f>
        <v>0</v>
      </c>
      <c r="AI23" s="31">
        <f>'1 кв 2018'!AI23+'2 кв 2018'!AI23</f>
        <v>74278.85</v>
      </c>
      <c r="AJ23" s="31">
        <f>'1 кв 2018'!AJ23+'2 кв 2018'!AJ23</f>
        <v>74278.85</v>
      </c>
      <c r="AK23" s="31">
        <f>'1 кв 2018'!AK23+'2 кв 2018'!AK23</f>
        <v>0</v>
      </c>
      <c r="AL23" s="31">
        <f>'1 кв 2018'!AL23+'2 кв 2018'!AL23</f>
        <v>64350.93</v>
      </c>
      <c r="AM23" s="31">
        <f>'1 кв 2018'!AM23+'2 кв 2018'!AM23</f>
        <v>64350.93</v>
      </c>
      <c r="AN23" s="31">
        <f>'1 кв 2018'!AN23+'2 кв 2018'!AN23</f>
        <v>0</v>
      </c>
      <c r="AO23" s="31">
        <f>'1 кв 2018'!AO23+'2 кв 2018'!AO23</f>
        <v>180021.39</v>
      </c>
      <c r="AP23" s="31">
        <f>'1 кв 2018'!AP23+'2 кв 2018'!AP23</f>
        <v>180021.39</v>
      </c>
      <c r="AQ23" s="31">
        <f>'1 кв 2018'!AQ23+'2 кв 2018'!AQ23</f>
        <v>0</v>
      </c>
      <c r="AR23" s="31">
        <f>'1 кв 2018'!AR23+'2 кв 2018'!AR23</f>
        <v>69181.70000000001</v>
      </c>
      <c r="AS23" s="31">
        <f>'1 кв 2018'!AS23+'2 кв 2018'!AS23</f>
        <v>69181.70000000001</v>
      </c>
      <c r="AT23" s="31">
        <f>'1 кв 2018'!AT23+'2 кв 2018'!AT23</f>
        <v>0</v>
      </c>
      <c r="AU23" s="31">
        <f>'1 кв 2018'!AU23+'2 кв 2018'!AU23</f>
        <v>701499.56</v>
      </c>
      <c r="AV23" s="31">
        <f>'1 кв 2018'!AV23+'2 кв 2018'!AV23</f>
        <v>701499.56</v>
      </c>
      <c r="AW23" s="31">
        <f>'1 кв 2018'!AW23+'2 кв 2018'!AW23</f>
        <v>0</v>
      </c>
      <c r="AX23" s="31">
        <f>'1 кв 2018'!AX23+'2 кв 2018'!AX23</f>
        <v>23661.33</v>
      </c>
      <c r="AY23" s="31">
        <f>'1 кв 2018'!AY23+'2 кв 2018'!AY23</f>
        <v>23661.33</v>
      </c>
      <c r="AZ23" s="31">
        <f>'1 кв 2018'!AZ23+'2 кв 2018'!AZ23</f>
        <v>0</v>
      </c>
      <c r="BA23" s="31">
        <f>'1 кв 2018'!BA23+'2 кв 2018'!BA23</f>
        <v>0</v>
      </c>
      <c r="BB23" s="31">
        <f>'1 кв 2018'!BB23+'2 кв 2018'!BB23</f>
        <v>0</v>
      </c>
      <c r="BC23" s="31">
        <f>'1 кв 2018'!BC23+'2 кв 2018'!BC23</f>
        <v>0</v>
      </c>
      <c r="BD23" s="31">
        <f>'1 кв 2018'!BD23+'2 кв 2018'!BD23</f>
        <v>0</v>
      </c>
      <c r="BE23" s="31">
        <f>'1 кв 2018'!BE23+'2 кв 2018'!BE23</f>
        <v>1141952.25</v>
      </c>
      <c r="BF23" s="31">
        <f>'1 кв 2018'!BF23+'2 кв 2018'!BF23</f>
        <v>1141952.25</v>
      </c>
      <c r="BG23" s="31">
        <f>'1 кв 2018'!BG23+'2 кв 2018'!BG23</f>
        <v>0</v>
      </c>
      <c r="BH23" s="31">
        <f>'1 кв 2018'!BH23+'2 кв 2018'!BH23</f>
        <v>0</v>
      </c>
      <c r="BI23" s="31">
        <f>'1 кв 2018'!BI23+'2 кв 2018'!BI23</f>
        <v>0</v>
      </c>
      <c r="BJ23" s="31">
        <f>'1 кв 2018'!BJ23+'2 кв 2018'!BJ23</f>
        <v>1141952.25</v>
      </c>
      <c r="BK23" s="31">
        <f>'1 кв 2018'!BK23+'2 кв 2018'!BK23</f>
        <v>1141952.25</v>
      </c>
      <c r="BL23" s="29">
        <f>'1 кв 2018'!BL23+'2 кв 2018'!BL23</f>
        <v>0</v>
      </c>
      <c r="BM23" s="10"/>
    </row>
    <row r="24" spans="1:63" ht="12.75">
      <c r="A24" s="3"/>
      <c r="B24" s="3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9">
        <f t="shared" si="0"/>
        <v>0</v>
      </c>
      <c r="P24" s="31"/>
      <c r="Q24" s="31"/>
      <c r="R24" s="31">
        <f>P24+Q24</f>
        <v>0</v>
      </c>
      <c r="S24" s="31"/>
      <c r="T24" s="31"/>
      <c r="U24" s="32">
        <f t="shared" si="3"/>
        <v>0</v>
      </c>
      <c r="V24" s="31"/>
      <c r="W24" s="31"/>
      <c r="X24" s="31">
        <f t="shared" si="4"/>
        <v>0</v>
      </c>
      <c r="Y24" s="31"/>
      <c r="Z24" s="31"/>
      <c r="AA24" s="31">
        <f>Y24+Z24</f>
        <v>0</v>
      </c>
      <c r="AB24" s="31"/>
      <c r="AC24" s="31"/>
      <c r="AD24" s="31">
        <f>AB24+AC24</f>
        <v>0</v>
      </c>
      <c r="AE24" s="31"/>
      <c r="AF24" s="31"/>
      <c r="AG24" s="31">
        <f>AE24+AF24</f>
        <v>0</v>
      </c>
      <c r="AH24" s="31"/>
      <c r="AI24" s="31"/>
      <c r="AJ24" s="31"/>
      <c r="AK24" s="31"/>
      <c r="AL24" s="31"/>
      <c r="AM24" s="31">
        <f>AK24+AL24</f>
        <v>0</v>
      </c>
      <c r="AN24" s="31"/>
      <c r="AO24" s="31"/>
      <c r="AP24" s="31">
        <f>AN24+AO24</f>
        <v>0</v>
      </c>
      <c r="AQ24" s="31"/>
      <c r="AR24" s="31"/>
      <c r="AS24" s="31">
        <f>AQ24+AR24</f>
        <v>0</v>
      </c>
      <c r="AT24" s="32">
        <f aca="true" t="shared" si="14" ref="AT24:AT66">P24+S24+V24+Y24+AB24+AE24+AH24+AK24+AN24+AQ24</f>
        <v>0</v>
      </c>
      <c r="AU24" s="32">
        <f t="shared" si="5"/>
        <v>0</v>
      </c>
      <c r="AV24" s="9">
        <f t="shared" si="6"/>
        <v>0</v>
      </c>
      <c r="AW24" s="4"/>
      <c r="AX24" s="4"/>
      <c r="AY24" s="3">
        <f t="shared" si="7"/>
        <v>0</v>
      </c>
      <c r="AZ24" s="3"/>
      <c r="BA24" s="3"/>
      <c r="BB24" s="3"/>
      <c r="BC24" s="3"/>
      <c r="BD24" s="14">
        <f t="shared" si="8"/>
        <v>0</v>
      </c>
      <c r="BE24" s="14">
        <f t="shared" si="9"/>
        <v>0</v>
      </c>
      <c r="BF24" s="14">
        <f t="shared" si="10"/>
        <v>0</v>
      </c>
      <c r="BG24" s="3"/>
      <c r="BH24" s="3"/>
      <c r="BI24" s="17">
        <f t="shared" si="11"/>
        <v>0</v>
      </c>
      <c r="BJ24" s="17">
        <f t="shared" si="12"/>
        <v>0</v>
      </c>
      <c r="BK24" s="17">
        <f t="shared" si="13"/>
        <v>0</v>
      </c>
    </row>
    <row r="25" spans="1:6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f t="shared" si="0"/>
        <v>0</v>
      </c>
      <c r="P25" s="31"/>
      <c r="Q25" s="31"/>
      <c r="R25" s="31">
        <f>P25+Q25</f>
        <v>0</v>
      </c>
      <c r="S25" s="31"/>
      <c r="T25" s="31"/>
      <c r="U25" s="32">
        <f t="shared" si="3"/>
        <v>0</v>
      </c>
      <c r="V25" s="31"/>
      <c r="W25" s="31"/>
      <c r="X25" s="31">
        <f t="shared" si="4"/>
        <v>0</v>
      </c>
      <c r="Y25" s="31"/>
      <c r="Z25" s="31"/>
      <c r="AA25" s="31">
        <f>Y25+Z25</f>
        <v>0</v>
      </c>
      <c r="AB25" s="31"/>
      <c r="AC25" s="31"/>
      <c r="AD25" s="31">
        <f>AB25+AC25</f>
        <v>0</v>
      </c>
      <c r="AE25" s="31"/>
      <c r="AF25" s="31"/>
      <c r="AG25" s="31">
        <f>AE25+AF25</f>
        <v>0</v>
      </c>
      <c r="AH25" s="31"/>
      <c r="AI25" s="31"/>
      <c r="AJ25" s="31"/>
      <c r="AK25" s="31"/>
      <c r="AL25" s="31"/>
      <c r="AM25" s="31">
        <f>AK25+AL25</f>
        <v>0</v>
      </c>
      <c r="AN25" s="31"/>
      <c r="AO25" s="31"/>
      <c r="AP25" s="31">
        <f>AN25+AO25</f>
        <v>0</v>
      </c>
      <c r="AQ25" s="31"/>
      <c r="AR25" s="31"/>
      <c r="AS25" s="31">
        <f>AQ25+AR25</f>
        <v>0</v>
      </c>
      <c r="AT25" s="32">
        <f t="shared" si="14"/>
        <v>0</v>
      </c>
      <c r="AU25" s="32">
        <f t="shared" si="5"/>
        <v>0</v>
      </c>
      <c r="AV25" s="9">
        <f t="shared" si="6"/>
        <v>0</v>
      </c>
      <c r="AW25" s="4"/>
      <c r="AX25" s="4"/>
      <c r="AY25" s="3">
        <f t="shared" si="7"/>
        <v>0</v>
      </c>
      <c r="AZ25" s="3"/>
      <c r="BA25" s="3"/>
      <c r="BB25" s="3"/>
      <c r="BC25" s="3"/>
      <c r="BD25" s="14">
        <f t="shared" si="8"/>
        <v>0</v>
      </c>
      <c r="BE25" s="14">
        <f t="shared" si="9"/>
        <v>0</v>
      </c>
      <c r="BF25" s="14">
        <f t="shared" si="10"/>
        <v>0</v>
      </c>
      <c r="BG25" s="3"/>
      <c r="BH25" s="3"/>
      <c r="BI25" s="17">
        <f t="shared" si="11"/>
        <v>0</v>
      </c>
      <c r="BJ25" s="17">
        <f t="shared" si="12"/>
        <v>0</v>
      </c>
      <c r="BK25" s="17">
        <f t="shared" si="13"/>
        <v>0</v>
      </c>
    </row>
    <row r="26" spans="1:6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f t="shared" si="0"/>
        <v>0</v>
      </c>
      <c r="P26" s="31"/>
      <c r="Q26" s="31"/>
      <c r="R26" s="31">
        <f>P26+Q26</f>
        <v>0</v>
      </c>
      <c r="S26" s="31"/>
      <c r="T26" s="31"/>
      <c r="U26" s="32">
        <f t="shared" si="3"/>
        <v>0</v>
      </c>
      <c r="V26" s="31"/>
      <c r="W26" s="31"/>
      <c r="X26" s="31">
        <f t="shared" si="4"/>
        <v>0</v>
      </c>
      <c r="Y26" s="31"/>
      <c r="Z26" s="31"/>
      <c r="AA26" s="31">
        <f>Y26+Z26</f>
        <v>0</v>
      </c>
      <c r="AB26" s="31"/>
      <c r="AC26" s="31"/>
      <c r="AD26" s="31">
        <f>AB26+AC26</f>
        <v>0</v>
      </c>
      <c r="AE26" s="31"/>
      <c r="AF26" s="31"/>
      <c r="AG26" s="31">
        <f>AE26+AF26</f>
        <v>0</v>
      </c>
      <c r="AH26" s="31"/>
      <c r="AI26" s="31"/>
      <c r="AJ26" s="31"/>
      <c r="AK26" s="31"/>
      <c r="AL26" s="31"/>
      <c r="AM26" s="31">
        <f>AK26+AL26</f>
        <v>0</v>
      </c>
      <c r="AN26" s="31"/>
      <c r="AO26" s="31"/>
      <c r="AP26" s="31">
        <f>AN26+AO26</f>
        <v>0</v>
      </c>
      <c r="AQ26" s="31"/>
      <c r="AR26" s="31"/>
      <c r="AS26" s="31">
        <f>AQ26+AR26</f>
        <v>0</v>
      </c>
      <c r="AT26" s="32">
        <f t="shared" si="14"/>
        <v>0</v>
      </c>
      <c r="AU26" s="32">
        <f t="shared" si="5"/>
        <v>0</v>
      </c>
      <c r="AV26" s="9">
        <f t="shared" si="6"/>
        <v>0</v>
      </c>
      <c r="AW26" s="4"/>
      <c r="AX26" s="4"/>
      <c r="AY26" s="3">
        <f t="shared" si="7"/>
        <v>0</v>
      </c>
      <c r="AZ26" s="3"/>
      <c r="BA26" s="3"/>
      <c r="BB26" s="3"/>
      <c r="BC26" s="3"/>
      <c r="BD26" s="14">
        <f t="shared" si="8"/>
        <v>0</v>
      </c>
      <c r="BE26" s="14">
        <f t="shared" si="9"/>
        <v>0</v>
      </c>
      <c r="BF26" s="14">
        <f t="shared" si="10"/>
        <v>0</v>
      </c>
      <c r="BG26" s="3"/>
      <c r="BH26" s="3"/>
      <c r="BI26" s="17">
        <f t="shared" si="11"/>
        <v>0</v>
      </c>
      <c r="BJ26" s="17">
        <f t="shared" si="12"/>
        <v>0</v>
      </c>
      <c r="BK26" s="17">
        <f t="shared" si="13"/>
        <v>0</v>
      </c>
    </row>
    <row r="27" spans="1:6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8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2">
        <f t="shared" si="14"/>
        <v>0</v>
      </c>
      <c r="AU27" s="32">
        <f t="shared" si="5"/>
        <v>0</v>
      </c>
      <c r="AV27" s="9">
        <f t="shared" si="6"/>
        <v>0</v>
      </c>
      <c r="AW27" s="4"/>
      <c r="AX27" s="4"/>
      <c r="AY27" s="3">
        <f t="shared" si="7"/>
        <v>0</v>
      </c>
      <c r="AZ27" s="3"/>
      <c r="BA27" s="3"/>
      <c r="BB27" s="3"/>
      <c r="BC27" s="3"/>
      <c r="BD27" s="14">
        <f t="shared" si="8"/>
        <v>0</v>
      </c>
      <c r="BE27" s="14">
        <f t="shared" si="9"/>
        <v>0</v>
      </c>
      <c r="BF27" s="14">
        <f t="shared" si="10"/>
        <v>0</v>
      </c>
      <c r="BG27" s="3"/>
      <c r="BH27" s="3"/>
      <c r="BI27" s="17">
        <f t="shared" si="11"/>
        <v>0</v>
      </c>
      <c r="BJ27" s="17">
        <f t="shared" si="12"/>
        <v>0</v>
      </c>
      <c r="BK27" s="17">
        <f t="shared" si="13"/>
        <v>0</v>
      </c>
    </row>
    <row r="28" spans="1:6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8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2">
        <f t="shared" si="14"/>
        <v>0</v>
      </c>
      <c r="AU28" s="32">
        <f t="shared" si="5"/>
        <v>0</v>
      </c>
      <c r="AV28" s="9">
        <f t="shared" si="6"/>
        <v>0</v>
      </c>
      <c r="AW28" s="4"/>
      <c r="AX28" s="4"/>
      <c r="AY28" s="3">
        <f t="shared" si="7"/>
        <v>0</v>
      </c>
      <c r="AZ28" s="3"/>
      <c r="BA28" s="3"/>
      <c r="BB28" s="3"/>
      <c r="BC28" s="3"/>
      <c r="BD28" s="14">
        <f t="shared" si="8"/>
        <v>0</v>
      </c>
      <c r="BE28" s="14">
        <f t="shared" si="9"/>
        <v>0</v>
      </c>
      <c r="BF28" s="14">
        <f t="shared" si="10"/>
        <v>0</v>
      </c>
      <c r="BG28" s="3"/>
      <c r="BH28" s="3"/>
      <c r="BI28" s="17">
        <f t="shared" si="11"/>
        <v>0</v>
      </c>
      <c r="BJ28" s="17">
        <f t="shared" si="12"/>
        <v>0</v>
      </c>
      <c r="BK28" s="17">
        <f t="shared" si="13"/>
        <v>0</v>
      </c>
    </row>
    <row r="29" spans="1:6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8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2">
        <f t="shared" si="14"/>
        <v>0</v>
      </c>
      <c r="AU29" s="32">
        <f t="shared" si="5"/>
        <v>0</v>
      </c>
      <c r="AV29" s="9">
        <f t="shared" si="6"/>
        <v>0</v>
      </c>
      <c r="AW29" s="4"/>
      <c r="AX29" s="4"/>
      <c r="AY29" s="3">
        <f t="shared" si="7"/>
        <v>0</v>
      </c>
      <c r="AZ29" s="3"/>
      <c r="BA29" s="3"/>
      <c r="BB29" s="3"/>
      <c r="BC29" s="3"/>
      <c r="BD29" s="14">
        <f t="shared" si="8"/>
        <v>0</v>
      </c>
      <c r="BE29" s="14">
        <f t="shared" si="9"/>
        <v>0</v>
      </c>
      <c r="BF29" s="14">
        <f t="shared" si="10"/>
        <v>0</v>
      </c>
      <c r="BG29" s="3"/>
      <c r="BH29" s="3"/>
      <c r="BI29" s="17">
        <f t="shared" si="11"/>
        <v>0</v>
      </c>
      <c r="BJ29" s="17">
        <f t="shared" si="12"/>
        <v>0</v>
      </c>
      <c r="BK29" s="17">
        <f t="shared" si="13"/>
        <v>0</v>
      </c>
    </row>
    <row r="30" spans="1:6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2">
        <f t="shared" si="14"/>
        <v>0</v>
      </c>
      <c r="AU30" s="32">
        <f t="shared" si="5"/>
        <v>0</v>
      </c>
      <c r="AV30" s="9">
        <f t="shared" si="6"/>
        <v>0</v>
      </c>
      <c r="AW30" s="4"/>
      <c r="AX30" s="4"/>
      <c r="AY30" s="3">
        <f t="shared" si="7"/>
        <v>0</v>
      </c>
      <c r="AZ30" s="3"/>
      <c r="BA30" s="3"/>
      <c r="BB30" s="3"/>
      <c r="BC30" s="3"/>
      <c r="BD30" s="14">
        <f t="shared" si="8"/>
        <v>0</v>
      </c>
      <c r="BE30" s="14">
        <f t="shared" si="9"/>
        <v>0</v>
      </c>
      <c r="BF30" s="14">
        <f t="shared" si="10"/>
        <v>0</v>
      </c>
      <c r="BG30" s="3"/>
      <c r="BH30" s="3"/>
      <c r="BI30" s="17">
        <f t="shared" si="11"/>
        <v>0</v>
      </c>
      <c r="BJ30" s="17">
        <f t="shared" si="12"/>
        <v>0</v>
      </c>
      <c r="BK30" s="17">
        <f t="shared" si="13"/>
        <v>0</v>
      </c>
    </row>
    <row r="31" spans="1:6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8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2">
        <f t="shared" si="14"/>
        <v>0</v>
      </c>
      <c r="AU31" s="32">
        <f t="shared" si="5"/>
        <v>0</v>
      </c>
      <c r="AV31" s="9">
        <f t="shared" si="6"/>
        <v>0</v>
      </c>
      <c r="AW31" s="4"/>
      <c r="AX31" s="4"/>
      <c r="AY31" s="3">
        <f t="shared" si="7"/>
        <v>0</v>
      </c>
      <c r="AZ31" s="3"/>
      <c r="BA31" s="3"/>
      <c r="BB31" s="3"/>
      <c r="BC31" s="3"/>
      <c r="BD31" s="14">
        <f t="shared" si="8"/>
        <v>0</v>
      </c>
      <c r="BE31" s="14">
        <f t="shared" si="9"/>
        <v>0</v>
      </c>
      <c r="BF31" s="14">
        <f t="shared" si="10"/>
        <v>0</v>
      </c>
      <c r="BG31" s="3"/>
      <c r="BH31" s="3"/>
      <c r="BI31" s="17">
        <f t="shared" si="11"/>
        <v>0</v>
      </c>
      <c r="BJ31" s="17">
        <f t="shared" si="12"/>
        <v>0</v>
      </c>
      <c r="BK31" s="17">
        <f t="shared" si="13"/>
        <v>0</v>
      </c>
    </row>
    <row r="32" spans="1:6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8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2">
        <f t="shared" si="14"/>
        <v>0</v>
      </c>
      <c r="AU32" s="32">
        <f t="shared" si="5"/>
        <v>0</v>
      </c>
      <c r="AV32" s="9">
        <f t="shared" si="6"/>
        <v>0</v>
      </c>
      <c r="AW32" s="4"/>
      <c r="AX32" s="4"/>
      <c r="AY32" s="3">
        <f t="shared" si="7"/>
        <v>0</v>
      </c>
      <c r="AZ32" s="3"/>
      <c r="BA32" s="3"/>
      <c r="BB32" s="3"/>
      <c r="BC32" s="3"/>
      <c r="BD32" s="14">
        <f t="shared" si="8"/>
        <v>0</v>
      </c>
      <c r="BE32" s="14">
        <f t="shared" si="9"/>
        <v>0</v>
      </c>
      <c r="BF32" s="14">
        <f t="shared" si="10"/>
        <v>0</v>
      </c>
      <c r="BG32" s="3"/>
      <c r="BH32" s="3"/>
      <c r="BI32" s="17">
        <f t="shared" si="11"/>
        <v>0</v>
      </c>
      <c r="BJ32" s="17">
        <f t="shared" si="12"/>
        <v>0</v>
      </c>
      <c r="BK32" s="17">
        <f t="shared" si="13"/>
        <v>0</v>
      </c>
    </row>
    <row r="33" spans="1:6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8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2">
        <f t="shared" si="14"/>
        <v>0</v>
      </c>
      <c r="AU33" s="32">
        <f t="shared" si="5"/>
        <v>0</v>
      </c>
      <c r="AV33" s="9">
        <f t="shared" si="6"/>
        <v>0</v>
      </c>
      <c r="AW33" s="4"/>
      <c r="AX33" s="4"/>
      <c r="AY33" s="3">
        <f t="shared" si="7"/>
        <v>0</v>
      </c>
      <c r="AZ33" s="3"/>
      <c r="BA33" s="3"/>
      <c r="BB33" s="3"/>
      <c r="BC33" s="3"/>
      <c r="BD33" s="14">
        <f t="shared" si="8"/>
        <v>0</v>
      </c>
      <c r="BE33" s="14">
        <f t="shared" si="9"/>
        <v>0</v>
      </c>
      <c r="BF33" s="14">
        <f t="shared" si="10"/>
        <v>0</v>
      </c>
      <c r="BG33" s="3"/>
      <c r="BH33" s="3"/>
      <c r="BI33" s="17">
        <f t="shared" si="11"/>
        <v>0</v>
      </c>
      <c r="BJ33" s="17">
        <f t="shared" si="12"/>
        <v>0</v>
      </c>
      <c r="BK33" s="17">
        <f t="shared" si="13"/>
        <v>0</v>
      </c>
    </row>
    <row r="34" spans="1:6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8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2">
        <f t="shared" si="14"/>
        <v>0</v>
      </c>
      <c r="AU34" s="32">
        <f t="shared" si="5"/>
        <v>0</v>
      </c>
      <c r="AV34" s="9">
        <f t="shared" si="6"/>
        <v>0</v>
      </c>
      <c r="AW34" s="4"/>
      <c r="AX34" s="4"/>
      <c r="AY34" s="3">
        <f t="shared" si="7"/>
        <v>0</v>
      </c>
      <c r="AZ34" s="3"/>
      <c r="BA34" s="3"/>
      <c r="BB34" s="3"/>
      <c r="BC34" s="3"/>
      <c r="BD34" s="14">
        <f t="shared" si="8"/>
        <v>0</v>
      </c>
      <c r="BE34" s="14">
        <f t="shared" si="9"/>
        <v>0</v>
      </c>
      <c r="BF34" s="14">
        <f t="shared" si="10"/>
        <v>0</v>
      </c>
      <c r="BG34" s="3"/>
      <c r="BH34" s="3"/>
      <c r="BI34" s="17">
        <f t="shared" si="11"/>
        <v>0</v>
      </c>
      <c r="BJ34" s="17">
        <f t="shared" si="12"/>
        <v>0</v>
      </c>
      <c r="BK34" s="17">
        <f t="shared" si="13"/>
        <v>0</v>
      </c>
    </row>
    <row r="35" spans="1:6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8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2">
        <f t="shared" si="14"/>
        <v>0</v>
      </c>
      <c r="AU35" s="32">
        <f t="shared" si="5"/>
        <v>0</v>
      </c>
      <c r="AV35" s="9">
        <f t="shared" si="6"/>
        <v>0</v>
      </c>
      <c r="AW35" s="4"/>
      <c r="AX35" s="4"/>
      <c r="AY35" s="3">
        <f t="shared" si="7"/>
        <v>0</v>
      </c>
      <c r="AZ35" s="3"/>
      <c r="BA35" s="3"/>
      <c r="BB35" s="3"/>
      <c r="BC35" s="3"/>
      <c r="BD35" s="14">
        <f t="shared" si="8"/>
        <v>0</v>
      </c>
      <c r="BE35" s="14">
        <f t="shared" si="9"/>
        <v>0</v>
      </c>
      <c r="BF35" s="14">
        <f t="shared" si="10"/>
        <v>0</v>
      </c>
      <c r="BG35" s="3"/>
      <c r="BH35" s="3"/>
      <c r="BI35" s="17">
        <f t="shared" si="11"/>
        <v>0</v>
      </c>
      <c r="BJ35" s="17">
        <f t="shared" si="12"/>
        <v>0</v>
      </c>
      <c r="BK35" s="17">
        <f t="shared" si="13"/>
        <v>0</v>
      </c>
    </row>
    <row r="36" spans="1:6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8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2">
        <f t="shared" si="14"/>
        <v>0</v>
      </c>
      <c r="AU36" s="32">
        <f t="shared" si="5"/>
        <v>0</v>
      </c>
      <c r="AV36" s="9">
        <f t="shared" si="6"/>
        <v>0</v>
      </c>
      <c r="AW36" s="4"/>
      <c r="AX36" s="4"/>
      <c r="AY36" s="3">
        <f t="shared" si="7"/>
        <v>0</v>
      </c>
      <c r="AZ36" s="3"/>
      <c r="BA36" s="3"/>
      <c r="BB36" s="3"/>
      <c r="BC36" s="3"/>
      <c r="BD36" s="14">
        <f t="shared" si="8"/>
        <v>0</v>
      </c>
      <c r="BE36" s="14">
        <f t="shared" si="9"/>
        <v>0</v>
      </c>
      <c r="BF36" s="14">
        <f t="shared" si="10"/>
        <v>0</v>
      </c>
      <c r="BG36" s="3"/>
      <c r="BH36" s="3"/>
      <c r="BI36" s="17">
        <f t="shared" si="11"/>
        <v>0</v>
      </c>
      <c r="BJ36" s="17">
        <f t="shared" si="12"/>
        <v>0</v>
      </c>
      <c r="BK36" s="17">
        <f t="shared" si="13"/>
        <v>0</v>
      </c>
    </row>
    <row r="37" spans="1:6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8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>
        <f t="shared" si="14"/>
        <v>0</v>
      </c>
      <c r="AU37" s="32">
        <f t="shared" si="5"/>
        <v>0</v>
      </c>
      <c r="AV37" s="9">
        <f t="shared" si="6"/>
        <v>0</v>
      </c>
      <c r="AW37" s="4"/>
      <c r="AX37" s="4"/>
      <c r="AY37" s="3">
        <f t="shared" si="7"/>
        <v>0</v>
      </c>
      <c r="AZ37" s="3"/>
      <c r="BA37" s="3"/>
      <c r="BB37" s="3"/>
      <c r="BC37" s="3"/>
      <c r="BD37" s="14">
        <f t="shared" si="8"/>
        <v>0</v>
      </c>
      <c r="BE37" s="14">
        <f t="shared" si="9"/>
        <v>0</v>
      </c>
      <c r="BF37" s="14">
        <f t="shared" si="10"/>
        <v>0</v>
      </c>
      <c r="BG37" s="3"/>
      <c r="BH37" s="3"/>
      <c r="BI37" s="17">
        <f t="shared" si="11"/>
        <v>0</v>
      </c>
      <c r="BJ37" s="17">
        <f t="shared" si="12"/>
        <v>0</v>
      </c>
      <c r="BK37" s="17">
        <f t="shared" si="13"/>
        <v>0</v>
      </c>
    </row>
    <row r="38" spans="1:6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8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2">
        <f t="shared" si="14"/>
        <v>0</v>
      </c>
      <c r="AU38" s="32">
        <f t="shared" si="5"/>
        <v>0</v>
      </c>
      <c r="AV38" s="9">
        <f t="shared" si="6"/>
        <v>0</v>
      </c>
      <c r="AW38" s="4"/>
      <c r="AX38" s="4"/>
      <c r="AY38" s="3">
        <f t="shared" si="7"/>
        <v>0</v>
      </c>
      <c r="AZ38" s="3"/>
      <c r="BA38" s="3"/>
      <c r="BB38" s="3"/>
      <c r="BC38" s="3"/>
      <c r="BD38" s="14">
        <f t="shared" si="8"/>
        <v>0</v>
      </c>
      <c r="BE38" s="14">
        <f t="shared" si="9"/>
        <v>0</v>
      </c>
      <c r="BF38" s="14">
        <f t="shared" si="10"/>
        <v>0</v>
      </c>
      <c r="BG38" s="3"/>
      <c r="BH38" s="3"/>
      <c r="BI38" s="17">
        <f t="shared" si="11"/>
        <v>0</v>
      </c>
      <c r="BJ38" s="17">
        <f t="shared" si="12"/>
        <v>0</v>
      </c>
      <c r="BK38" s="17">
        <f t="shared" si="13"/>
        <v>0</v>
      </c>
    </row>
    <row r="39" spans="1:6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8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">
        <f t="shared" si="14"/>
        <v>0</v>
      </c>
      <c r="AU39" s="4">
        <f t="shared" si="5"/>
        <v>0</v>
      </c>
      <c r="AV39" s="9">
        <f t="shared" si="6"/>
        <v>0</v>
      </c>
      <c r="AW39" s="4"/>
      <c r="AX39" s="4"/>
      <c r="AY39" s="3">
        <f t="shared" si="7"/>
        <v>0</v>
      </c>
      <c r="AZ39" s="3"/>
      <c r="BA39" s="3"/>
      <c r="BB39" s="3"/>
      <c r="BC39" s="3"/>
      <c r="BD39" s="14">
        <f t="shared" si="8"/>
        <v>0</v>
      </c>
      <c r="BE39" s="14">
        <f t="shared" si="9"/>
        <v>0</v>
      </c>
      <c r="BF39" s="14">
        <f t="shared" si="10"/>
        <v>0</v>
      </c>
      <c r="BG39" s="3"/>
      <c r="BH39" s="3"/>
      <c r="BI39" s="17">
        <f t="shared" si="11"/>
        <v>0</v>
      </c>
      <c r="BJ39" s="17">
        <f t="shared" si="12"/>
        <v>0</v>
      </c>
      <c r="BK39" s="17">
        <f t="shared" si="13"/>
        <v>0</v>
      </c>
    </row>
    <row r="40" spans="1:6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8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4">
        <f t="shared" si="14"/>
        <v>0</v>
      </c>
      <c r="AU40" s="4">
        <f t="shared" si="5"/>
        <v>0</v>
      </c>
      <c r="AV40" s="9">
        <f t="shared" si="6"/>
        <v>0</v>
      </c>
      <c r="AW40" s="4"/>
      <c r="AX40" s="4"/>
      <c r="AY40" s="3">
        <f t="shared" si="7"/>
        <v>0</v>
      </c>
      <c r="AZ40" s="3"/>
      <c r="BA40" s="3"/>
      <c r="BB40" s="3"/>
      <c r="BC40" s="3"/>
      <c r="BD40" s="14">
        <f t="shared" si="8"/>
        <v>0</v>
      </c>
      <c r="BE40" s="14">
        <f t="shared" si="9"/>
        <v>0</v>
      </c>
      <c r="BF40" s="14">
        <f t="shared" si="10"/>
        <v>0</v>
      </c>
      <c r="BG40" s="3"/>
      <c r="BH40" s="3"/>
      <c r="BI40" s="17">
        <f t="shared" si="11"/>
        <v>0</v>
      </c>
      <c r="BJ40" s="17">
        <f t="shared" si="12"/>
        <v>0</v>
      </c>
      <c r="BK40" s="17">
        <f t="shared" si="13"/>
        <v>0</v>
      </c>
    </row>
    <row r="41" spans="1:6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8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4">
        <f t="shared" si="14"/>
        <v>0</v>
      </c>
      <c r="AU41" s="4">
        <f t="shared" si="5"/>
        <v>0</v>
      </c>
      <c r="AV41" s="9">
        <f t="shared" si="6"/>
        <v>0</v>
      </c>
      <c r="AW41" s="4"/>
      <c r="AX41" s="4"/>
      <c r="AY41" s="3">
        <f t="shared" si="7"/>
        <v>0</v>
      </c>
      <c r="AZ41" s="3"/>
      <c r="BA41" s="3"/>
      <c r="BB41" s="3"/>
      <c r="BC41" s="3"/>
      <c r="BD41" s="14">
        <f t="shared" si="8"/>
        <v>0</v>
      </c>
      <c r="BE41" s="14">
        <f t="shared" si="9"/>
        <v>0</v>
      </c>
      <c r="BF41" s="14">
        <f t="shared" si="10"/>
        <v>0</v>
      </c>
      <c r="BG41" s="3"/>
      <c r="BH41" s="3"/>
      <c r="BI41" s="17">
        <f t="shared" si="11"/>
        <v>0</v>
      </c>
      <c r="BJ41" s="17">
        <f t="shared" si="12"/>
        <v>0</v>
      </c>
      <c r="BK41" s="17">
        <f t="shared" si="13"/>
        <v>0</v>
      </c>
    </row>
    <row r="42" spans="1:6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8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4">
        <f t="shared" si="14"/>
        <v>0</v>
      </c>
      <c r="AU42" s="4">
        <f t="shared" si="5"/>
        <v>0</v>
      </c>
      <c r="AV42" s="9">
        <f t="shared" si="6"/>
        <v>0</v>
      </c>
      <c r="AW42" s="4"/>
      <c r="AX42" s="4"/>
      <c r="AY42" s="3">
        <f t="shared" si="7"/>
        <v>0</v>
      </c>
      <c r="AZ42" s="3"/>
      <c r="BA42" s="3"/>
      <c r="BB42" s="3"/>
      <c r="BC42" s="3"/>
      <c r="BD42" s="14">
        <f t="shared" si="8"/>
        <v>0</v>
      </c>
      <c r="BE42" s="14">
        <f t="shared" si="9"/>
        <v>0</v>
      </c>
      <c r="BF42" s="14">
        <f t="shared" si="10"/>
        <v>0</v>
      </c>
      <c r="BG42" s="3"/>
      <c r="BH42" s="3"/>
      <c r="BI42" s="17">
        <f t="shared" si="11"/>
        <v>0</v>
      </c>
      <c r="BJ42" s="17">
        <f t="shared" si="12"/>
        <v>0</v>
      </c>
      <c r="BK42" s="17">
        <f t="shared" si="13"/>
        <v>0</v>
      </c>
    </row>
    <row r="43" spans="1:6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">
        <f t="shared" si="14"/>
        <v>0</v>
      </c>
      <c r="AU43" s="4">
        <f t="shared" si="5"/>
        <v>0</v>
      </c>
      <c r="AV43" s="9">
        <f t="shared" si="6"/>
        <v>0</v>
      </c>
      <c r="AW43" s="4"/>
      <c r="AX43" s="4"/>
      <c r="AY43" s="3">
        <f t="shared" si="7"/>
        <v>0</v>
      </c>
      <c r="AZ43" s="3"/>
      <c r="BA43" s="3"/>
      <c r="BB43" s="3"/>
      <c r="BC43" s="3"/>
      <c r="BD43" s="14">
        <f t="shared" si="8"/>
        <v>0</v>
      </c>
      <c r="BE43" s="14">
        <f t="shared" si="9"/>
        <v>0</v>
      </c>
      <c r="BF43" s="14">
        <f t="shared" si="10"/>
        <v>0</v>
      </c>
      <c r="BG43" s="3"/>
      <c r="BH43" s="3"/>
      <c r="BI43" s="17">
        <f t="shared" si="11"/>
        <v>0</v>
      </c>
      <c r="BJ43" s="17">
        <f t="shared" si="12"/>
        <v>0</v>
      </c>
      <c r="BK43" s="17">
        <f t="shared" si="13"/>
        <v>0</v>
      </c>
    </row>
    <row r="44" spans="1:6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4">
        <f t="shared" si="14"/>
        <v>0</v>
      </c>
      <c r="AU44" s="4">
        <f t="shared" si="5"/>
        <v>0</v>
      </c>
      <c r="AV44" s="9">
        <f t="shared" si="6"/>
        <v>0</v>
      </c>
      <c r="AW44" s="4"/>
      <c r="AX44" s="4"/>
      <c r="AY44" s="3">
        <f t="shared" si="7"/>
        <v>0</v>
      </c>
      <c r="AZ44" s="3"/>
      <c r="BA44" s="3"/>
      <c r="BB44" s="3"/>
      <c r="BC44" s="3"/>
      <c r="BD44" s="14">
        <f t="shared" si="8"/>
        <v>0</v>
      </c>
      <c r="BE44" s="14">
        <f t="shared" si="9"/>
        <v>0</v>
      </c>
      <c r="BF44" s="14">
        <f t="shared" si="10"/>
        <v>0</v>
      </c>
      <c r="BG44" s="3"/>
      <c r="BH44" s="3"/>
      <c r="BI44" s="17">
        <f t="shared" si="11"/>
        <v>0</v>
      </c>
      <c r="BJ44" s="17">
        <f t="shared" si="12"/>
        <v>0</v>
      </c>
      <c r="BK44" s="17">
        <f t="shared" si="13"/>
        <v>0</v>
      </c>
    </row>
    <row r="45" spans="1:6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8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4">
        <f t="shared" si="14"/>
        <v>0</v>
      </c>
      <c r="AU45" s="4">
        <f t="shared" si="5"/>
        <v>0</v>
      </c>
      <c r="AV45" s="9">
        <f t="shared" si="6"/>
        <v>0</v>
      </c>
      <c r="AW45" s="4"/>
      <c r="AX45" s="4"/>
      <c r="AY45" s="3">
        <f t="shared" si="7"/>
        <v>0</v>
      </c>
      <c r="AZ45" s="3"/>
      <c r="BA45" s="3"/>
      <c r="BB45" s="3"/>
      <c r="BC45" s="3"/>
      <c r="BD45" s="14">
        <f t="shared" si="8"/>
        <v>0</v>
      </c>
      <c r="BE45" s="14">
        <f t="shared" si="9"/>
        <v>0</v>
      </c>
      <c r="BF45" s="14">
        <f t="shared" si="10"/>
        <v>0</v>
      </c>
      <c r="BG45" s="3"/>
      <c r="BH45" s="3"/>
      <c r="BI45" s="17">
        <f t="shared" si="11"/>
        <v>0</v>
      </c>
      <c r="BJ45" s="17">
        <f t="shared" si="12"/>
        <v>0</v>
      </c>
      <c r="BK45" s="17">
        <f t="shared" si="13"/>
        <v>0</v>
      </c>
    </row>
    <row r="46" spans="1:6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8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4">
        <f t="shared" si="14"/>
        <v>0</v>
      </c>
      <c r="AU46" s="4">
        <f t="shared" si="5"/>
        <v>0</v>
      </c>
      <c r="AV46" s="9">
        <f t="shared" si="6"/>
        <v>0</v>
      </c>
      <c r="AW46" s="4"/>
      <c r="AX46" s="4"/>
      <c r="AY46" s="3">
        <f t="shared" si="7"/>
        <v>0</v>
      </c>
      <c r="AZ46" s="3"/>
      <c r="BA46" s="3"/>
      <c r="BB46" s="3"/>
      <c r="BC46" s="3"/>
      <c r="BD46" s="14">
        <f t="shared" si="8"/>
        <v>0</v>
      </c>
      <c r="BE46" s="14">
        <f t="shared" si="9"/>
        <v>0</v>
      </c>
      <c r="BF46" s="14">
        <f t="shared" si="10"/>
        <v>0</v>
      </c>
      <c r="BG46" s="3"/>
      <c r="BH46" s="3"/>
      <c r="BI46" s="17">
        <f t="shared" si="11"/>
        <v>0</v>
      </c>
      <c r="BJ46" s="17">
        <f t="shared" si="12"/>
        <v>0</v>
      </c>
      <c r="BK46" s="17">
        <f t="shared" si="13"/>
        <v>0</v>
      </c>
    </row>
    <row r="47" spans="1:6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8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4">
        <f t="shared" si="14"/>
        <v>0</v>
      </c>
      <c r="AU47" s="4">
        <f t="shared" si="5"/>
        <v>0</v>
      </c>
      <c r="AV47" s="9">
        <f t="shared" si="6"/>
        <v>0</v>
      </c>
      <c r="AW47" s="4"/>
      <c r="AX47" s="4"/>
      <c r="AY47" s="3">
        <f t="shared" si="7"/>
        <v>0</v>
      </c>
      <c r="AZ47" s="3"/>
      <c r="BA47" s="3"/>
      <c r="BB47" s="3"/>
      <c r="BC47" s="3"/>
      <c r="BD47" s="14">
        <f t="shared" si="8"/>
        <v>0</v>
      </c>
      <c r="BE47" s="14">
        <f t="shared" si="9"/>
        <v>0</v>
      </c>
      <c r="BF47" s="14">
        <f t="shared" si="10"/>
        <v>0</v>
      </c>
      <c r="BG47" s="3"/>
      <c r="BH47" s="3"/>
      <c r="BI47" s="17">
        <f t="shared" si="11"/>
        <v>0</v>
      </c>
      <c r="BJ47" s="17">
        <f t="shared" si="12"/>
        <v>0</v>
      </c>
      <c r="BK47" s="17">
        <f t="shared" si="13"/>
        <v>0</v>
      </c>
    </row>
    <row r="48" spans="1:6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4">
        <f t="shared" si="14"/>
        <v>0</v>
      </c>
      <c r="AU48" s="4">
        <f t="shared" si="5"/>
        <v>0</v>
      </c>
      <c r="AV48" s="9">
        <f t="shared" si="6"/>
        <v>0</v>
      </c>
      <c r="AW48" s="4"/>
      <c r="AX48" s="4"/>
      <c r="AY48" s="3">
        <f t="shared" si="7"/>
        <v>0</v>
      </c>
      <c r="AZ48" s="3"/>
      <c r="BA48" s="3"/>
      <c r="BB48" s="3"/>
      <c r="BC48" s="3"/>
      <c r="BD48" s="14">
        <f t="shared" si="8"/>
        <v>0</v>
      </c>
      <c r="BE48" s="14">
        <f t="shared" si="9"/>
        <v>0</v>
      </c>
      <c r="BF48" s="14">
        <f t="shared" si="10"/>
        <v>0</v>
      </c>
      <c r="BG48" s="3"/>
      <c r="BH48" s="3"/>
      <c r="BI48" s="17">
        <f t="shared" si="11"/>
        <v>0</v>
      </c>
      <c r="BJ48" s="17">
        <f t="shared" si="12"/>
        <v>0</v>
      </c>
      <c r="BK48" s="17">
        <f t="shared" si="13"/>
        <v>0</v>
      </c>
    </row>
    <row r="49" spans="1:6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4">
        <f t="shared" si="14"/>
        <v>0</v>
      </c>
      <c r="AU49" s="4">
        <f t="shared" si="5"/>
        <v>0</v>
      </c>
      <c r="AV49" s="9">
        <f t="shared" si="6"/>
        <v>0</v>
      </c>
      <c r="AW49" s="4"/>
      <c r="AX49" s="4"/>
      <c r="AY49" s="3">
        <f t="shared" si="7"/>
        <v>0</v>
      </c>
      <c r="AZ49" s="3"/>
      <c r="BA49" s="3"/>
      <c r="BB49" s="3"/>
      <c r="BC49" s="3"/>
      <c r="BD49" s="14">
        <f t="shared" si="8"/>
        <v>0</v>
      </c>
      <c r="BE49" s="14">
        <f t="shared" si="9"/>
        <v>0</v>
      </c>
      <c r="BF49" s="14">
        <f t="shared" si="10"/>
        <v>0</v>
      </c>
      <c r="BG49" s="3"/>
      <c r="BH49" s="3"/>
      <c r="BI49" s="17">
        <f t="shared" si="11"/>
        <v>0</v>
      </c>
      <c r="BJ49" s="17">
        <f t="shared" si="12"/>
        <v>0</v>
      </c>
      <c r="BK49" s="17">
        <f t="shared" si="13"/>
        <v>0</v>
      </c>
    </row>
    <row r="50" spans="1:6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4">
        <f t="shared" si="14"/>
        <v>0</v>
      </c>
      <c r="AU50" s="4">
        <f t="shared" si="5"/>
        <v>0</v>
      </c>
      <c r="AV50" s="9">
        <f t="shared" si="6"/>
        <v>0</v>
      </c>
      <c r="AW50" s="4"/>
      <c r="AX50" s="4"/>
      <c r="AY50" s="3">
        <f t="shared" si="7"/>
        <v>0</v>
      </c>
      <c r="AZ50" s="3"/>
      <c r="BA50" s="3"/>
      <c r="BB50" s="3"/>
      <c r="BC50" s="3"/>
      <c r="BD50" s="14">
        <f t="shared" si="8"/>
        <v>0</v>
      </c>
      <c r="BE50" s="14">
        <f t="shared" si="9"/>
        <v>0</v>
      </c>
      <c r="BF50" s="14">
        <f t="shared" si="10"/>
        <v>0</v>
      </c>
      <c r="BG50" s="3"/>
      <c r="BH50" s="3"/>
      <c r="BI50" s="17">
        <f t="shared" si="11"/>
        <v>0</v>
      </c>
      <c r="BJ50" s="17">
        <f t="shared" si="12"/>
        <v>0</v>
      </c>
      <c r="BK50" s="17">
        <f t="shared" si="13"/>
        <v>0</v>
      </c>
    </row>
    <row r="51" spans="1:6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8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4">
        <f t="shared" si="14"/>
        <v>0</v>
      </c>
      <c r="AU51" s="4">
        <f t="shared" si="5"/>
        <v>0</v>
      </c>
      <c r="AV51" s="9">
        <f t="shared" si="6"/>
        <v>0</v>
      </c>
      <c r="AW51" s="4"/>
      <c r="AX51" s="4"/>
      <c r="AY51" s="3">
        <f t="shared" si="7"/>
        <v>0</v>
      </c>
      <c r="AZ51" s="3"/>
      <c r="BA51" s="3"/>
      <c r="BB51" s="3"/>
      <c r="BC51" s="3"/>
      <c r="BD51" s="14">
        <f t="shared" si="8"/>
        <v>0</v>
      </c>
      <c r="BE51" s="14">
        <f t="shared" si="9"/>
        <v>0</v>
      </c>
      <c r="BF51" s="14">
        <f t="shared" si="10"/>
        <v>0</v>
      </c>
      <c r="BG51" s="3"/>
      <c r="BH51" s="3"/>
      <c r="BI51" s="17">
        <f t="shared" si="11"/>
        <v>0</v>
      </c>
      <c r="BJ51" s="17">
        <f t="shared" si="12"/>
        <v>0</v>
      </c>
      <c r="BK51" s="17">
        <f t="shared" si="13"/>
        <v>0</v>
      </c>
    </row>
    <row r="52" spans="1:6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8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4">
        <f t="shared" si="14"/>
        <v>0</v>
      </c>
      <c r="AU52" s="4">
        <f t="shared" si="5"/>
        <v>0</v>
      </c>
      <c r="AV52" s="9">
        <f t="shared" si="6"/>
        <v>0</v>
      </c>
      <c r="AW52" s="4"/>
      <c r="AX52" s="4"/>
      <c r="AY52" s="3">
        <f t="shared" si="7"/>
        <v>0</v>
      </c>
      <c r="AZ52" s="3"/>
      <c r="BA52" s="3"/>
      <c r="BB52" s="3"/>
      <c r="BC52" s="3"/>
      <c r="BD52" s="14">
        <f t="shared" si="8"/>
        <v>0</v>
      </c>
      <c r="BE52" s="14">
        <f t="shared" si="9"/>
        <v>0</v>
      </c>
      <c r="BF52" s="14">
        <f t="shared" si="10"/>
        <v>0</v>
      </c>
      <c r="BG52" s="3"/>
      <c r="BH52" s="3"/>
      <c r="BI52" s="17">
        <f t="shared" si="11"/>
        <v>0</v>
      </c>
      <c r="BJ52" s="17">
        <f t="shared" si="12"/>
        <v>0</v>
      </c>
      <c r="BK52" s="17">
        <f t="shared" si="13"/>
        <v>0</v>
      </c>
    </row>
    <row r="53" spans="1:6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8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4">
        <f t="shared" si="14"/>
        <v>0</v>
      </c>
      <c r="AU53" s="4">
        <f t="shared" si="5"/>
        <v>0</v>
      </c>
      <c r="AV53" s="9">
        <f t="shared" si="6"/>
        <v>0</v>
      </c>
      <c r="AW53" s="4"/>
      <c r="AX53" s="4"/>
      <c r="AY53" s="3">
        <f t="shared" si="7"/>
        <v>0</v>
      </c>
      <c r="AZ53" s="3"/>
      <c r="BA53" s="3"/>
      <c r="BB53" s="3"/>
      <c r="BC53" s="3"/>
      <c r="BD53" s="14">
        <f t="shared" si="8"/>
        <v>0</v>
      </c>
      <c r="BE53" s="14">
        <f t="shared" si="9"/>
        <v>0</v>
      </c>
      <c r="BF53" s="14">
        <f t="shared" si="10"/>
        <v>0</v>
      </c>
      <c r="BG53" s="3"/>
      <c r="BH53" s="3"/>
      <c r="BI53" s="17">
        <f t="shared" si="11"/>
        <v>0</v>
      </c>
      <c r="BJ53" s="17">
        <f t="shared" si="12"/>
        <v>0</v>
      </c>
      <c r="BK53" s="17">
        <f t="shared" si="13"/>
        <v>0</v>
      </c>
    </row>
    <row r="54" spans="1:6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8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4">
        <f t="shared" si="14"/>
        <v>0</v>
      </c>
      <c r="AU54" s="4">
        <f t="shared" si="5"/>
        <v>0</v>
      </c>
      <c r="AV54" s="9">
        <f t="shared" si="6"/>
        <v>0</v>
      </c>
      <c r="AW54" s="4"/>
      <c r="AX54" s="4"/>
      <c r="AY54" s="3">
        <f t="shared" si="7"/>
        <v>0</v>
      </c>
      <c r="AZ54" s="3"/>
      <c r="BA54" s="3"/>
      <c r="BB54" s="3"/>
      <c r="BC54" s="3"/>
      <c r="BD54" s="14">
        <f t="shared" si="8"/>
        <v>0</v>
      </c>
      <c r="BE54" s="14">
        <f t="shared" si="9"/>
        <v>0</v>
      </c>
      <c r="BF54" s="14">
        <f t="shared" si="10"/>
        <v>0</v>
      </c>
      <c r="BG54" s="3"/>
      <c r="BH54" s="3"/>
      <c r="BI54" s="17">
        <f t="shared" si="11"/>
        <v>0</v>
      </c>
      <c r="BJ54" s="17">
        <f t="shared" si="12"/>
        <v>0</v>
      </c>
      <c r="BK54" s="17">
        <f t="shared" si="13"/>
        <v>0</v>
      </c>
    </row>
    <row r="55" spans="1:6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8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4">
        <f t="shared" si="14"/>
        <v>0</v>
      </c>
      <c r="AU55" s="4">
        <f t="shared" si="5"/>
        <v>0</v>
      </c>
      <c r="AV55" s="9">
        <f t="shared" si="6"/>
        <v>0</v>
      </c>
      <c r="AW55" s="4"/>
      <c r="AX55" s="4"/>
      <c r="AY55" s="3">
        <f t="shared" si="7"/>
        <v>0</v>
      </c>
      <c r="AZ55" s="3"/>
      <c r="BA55" s="3"/>
      <c r="BB55" s="3"/>
      <c r="BC55" s="3"/>
      <c r="BD55" s="14">
        <f t="shared" si="8"/>
        <v>0</v>
      </c>
      <c r="BE55" s="14">
        <f t="shared" si="9"/>
        <v>0</v>
      </c>
      <c r="BF55" s="14">
        <f t="shared" si="10"/>
        <v>0</v>
      </c>
      <c r="BG55" s="3"/>
      <c r="BH55" s="3"/>
      <c r="BI55" s="17">
        <f t="shared" si="11"/>
        <v>0</v>
      </c>
      <c r="BJ55" s="17">
        <f t="shared" si="12"/>
        <v>0</v>
      </c>
      <c r="BK55" s="17">
        <f t="shared" si="13"/>
        <v>0</v>
      </c>
    </row>
    <row r="56" spans="1:6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8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4">
        <f t="shared" si="14"/>
        <v>0</v>
      </c>
      <c r="AU56" s="4">
        <f t="shared" si="5"/>
        <v>0</v>
      </c>
      <c r="AV56" s="9">
        <f t="shared" si="6"/>
        <v>0</v>
      </c>
      <c r="AW56" s="4"/>
      <c r="AX56" s="4"/>
      <c r="AY56" s="3">
        <f t="shared" si="7"/>
        <v>0</v>
      </c>
      <c r="AZ56" s="3"/>
      <c r="BA56" s="3"/>
      <c r="BB56" s="3"/>
      <c r="BC56" s="3"/>
      <c r="BD56" s="14">
        <f t="shared" si="8"/>
        <v>0</v>
      </c>
      <c r="BE56" s="14">
        <f t="shared" si="9"/>
        <v>0</v>
      </c>
      <c r="BF56" s="14">
        <f t="shared" si="10"/>
        <v>0</v>
      </c>
      <c r="BG56" s="3"/>
      <c r="BH56" s="3"/>
      <c r="BI56" s="17">
        <f t="shared" si="11"/>
        <v>0</v>
      </c>
      <c r="BJ56" s="17">
        <f t="shared" si="12"/>
        <v>0</v>
      </c>
      <c r="BK56" s="17">
        <f t="shared" si="13"/>
        <v>0</v>
      </c>
    </row>
    <row r="57" spans="1:6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8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4">
        <f t="shared" si="14"/>
        <v>0</v>
      </c>
      <c r="AU57" s="4">
        <f t="shared" si="5"/>
        <v>0</v>
      </c>
      <c r="AV57" s="9">
        <f t="shared" si="6"/>
        <v>0</v>
      </c>
      <c r="AW57" s="4"/>
      <c r="AX57" s="4"/>
      <c r="AY57" s="3">
        <f t="shared" si="7"/>
        <v>0</v>
      </c>
      <c r="AZ57" s="3"/>
      <c r="BA57" s="3"/>
      <c r="BB57" s="3"/>
      <c r="BC57" s="3"/>
      <c r="BD57" s="14">
        <f t="shared" si="8"/>
        <v>0</v>
      </c>
      <c r="BE57" s="14">
        <f t="shared" si="9"/>
        <v>0</v>
      </c>
      <c r="BF57" s="14">
        <f t="shared" si="10"/>
        <v>0</v>
      </c>
      <c r="BG57" s="3"/>
      <c r="BH57" s="3"/>
      <c r="BI57" s="17">
        <f t="shared" si="11"/>
        <v>0</v>
      </c>
      <c r="BJ57" s="17">
        <f t="shared" si="12"/>
        <v>0</v>
      </c>
      <c r="BK57" s="17">
        <f t="shared" si="13"/>
        <v>0</v>
      </c>
    </row>
    <row r="58" spans="1:6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8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4">
        <f t="shared" si="14"/>
        <v>0</v>
      </c>
      <c r="AU58" s="4">
        <f t="shared" si="5"/>
        <v>0</v>
      </c>
      <c r="AV58" s="9">
        <f t="shared" si="6"/>
        <v>0</v>
      </c>
      <c r="AW58" s="4"/>
      <c r="AX58" s="4"/>
      <c r="AY58" s="3">
        <f t="shared" si="7"/>
        <v>0</v>
      </c>
      <c r="AZ58" s="3"/>
      <c r="BA58" s="3"/>
      <c r="BB58" s="3"/>
      <c r="BC58" s="3"/>
      <c r="BD58" s="14">
        <f t="shared" si="8"/>
        <v>0</v>
      </c>
      <c r="BE58" s="14">
        <f t="shared" si="9"/>
        <v>0</v>
      </c>
      <c r="BF58" s="14">
        <f t="shared" si="10"/>
        <v>0</v>
      </c>
      <c r="BG58" s="3"/>
      <c r="BH58" s="3"/>
      <c r="BI58" s="17">
        <f t="shared" si="11"/>
        <v>0</v>
      </c>
      <c r="BJ58" s="17">
        <f t="shared" si="12"/>
        <v>0</v>
      </c>
      <c r="BK58" s="17">
        <f t="shared" si="13"/>
        <v>0</v>
      </c>
    </row>
    <row r="59" spans="1:6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8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4">
        <f t="shared" si="14"/>
        <v>0</v>
      </c>
      <c r="AU59" s="4">
        <f t="shared" si="5"/>
        <v>0</v>
      </c>
      <c r="AV59" s="9">
        <f t="shared" si="6"/>
        <v>0</v>
      </c>
      <c r="AW59" s="4"/>
      <c r="AX59" s="4"/>
      <c r="AY59" s="3">
        <f t="shared" si="7"/>
        <v>0</v>
      </c>
      <c r="AZ59" s="3"/>
      <c r="BA59" s="3"/>
      <c r="BB59" s="3"/>
      <c r="BC59" s="3"/>
      <c r="BD59" s="14">
        <f t="shared" si="8"/>
        <v>0</v>
      </c>
      <c r="BE59" s="14">
        <f t="shared" si="9"/>
        <v>0</v>
      </c>
      <c r="BF59" s="14">
        <f t="shared" si="10"/>
        <v>0</v>
      </c>
      <c r="BG59" s="3"/>
      <c r="BH59" s="3"/>
      <c r="BI59" s="17">
        <f t="shared" si="11"/>
        <v>0</v>
      </c>
      <c r="BJ59" s="17">
        <f t="shared" si="12"/>
        <v>0</v>
      </c>
      <c r="BK59" s="17">
        <f t="shared" si="13"/>
        <v>0</v>
      </c>
    </row>
    <row r="60" spans="1:6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8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4">
        <f t="shared" si="14"/>
        <v>0</v>
      </c>
      <c r="AU60" s="4">
        <f t="shared" si="5"/>
        <v>0</v>
      </c>
      <c r="AV60" s="9">
        <f t="shared" si="6"/>
        <v>0</v>
      </c>
      <c r="AW60" s="4"/>
      <c r="AX60" s="4"/>
      <c r="AY60" s="3">
        <f t="shared" si="7"/>
        <v>0</v>
      </c>
      <c r="AZ60" s="3"/>
      <c r="BA60" s="3"/>
      <c r="BB60" s="3"/>
      <c r="BC60" s="3"/>
      <c r="BD60" s="14">
        <f t="shared" si="8"/>
        <v>0</v>
      </c>
      <c r="BE60" s="14">
        <f t="shared" si="9"/>
        <v>0</v>
      </c>
      <c r="BF60" s="14">
        <f t="shared" si="10"/>
        <v>0</v>
      </c>
      <c r="BG60" s="3"/>
      <c r="BH60" s="3"/>
      <c r="BI60" s="17">
        <f t="shared" si="11"/>
        <v>0</v>
      </c>
      <c r="BJ60" s="17">
        <f t="shared" si="12"/>
        <v>0</v>
      </c>
      <c r="BK60" s="17">
        <f t="shared" si="13"/>
        <v>0</v>
      </c>
    </row>
    <row r="61" spans="1:6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8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">
        <f t="shared" si="14"/>
        <v>0</v>
      </c>
      <c r="AU61" s="4">
        <f t="shared" si="5"/>
        <v>0</v>
      </c>
      <c r="AV61" s="9">
        <f t="shared" si="6"/>
        <v>0</v>
      </c>
      <c r="AW61" s="4"/>
      <c r="AX61" s="4"/>
      <c r="AY61" s="3">
        <f t="shared" si="7"/>
        <v>0</v>
      </c>
      <c r="AZ61" s="3"/>
      <c r="BA61" s="3"/>
      <c r="BB61" s="3"/>
      <c r="BC61" s="3"/>
      <c r="BD61" s="14">
        <f t="shared" si="8"/>
        <v>0</v>
      </c>
      <c r="BE61" s="14">
        <f t="shared" si="9"/>
        <v>0</v>
      </c>
      <c r="BF61" s="14">
        <f t="shared" si="10"/>
        <v>0</v>
      </c>
      <c r="BG61" s="3"/>
      <c r="BH61" s="3"/>
      <c r="BI61" s="17">
        <f t="shared" si="11"/>
        <v>0</v>
      </c>
      <c r="BJ61" s="17">
        <f t="shared" si="12"/>
        <v>0</v>
      </c>
      <c r="BK61" s="17">
        <f t="shared" si="13"/>
        <v>0</v>
      </c>
    </row>
    <row r="62" spans="1:6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8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4">
        <f t="shared" si="14"/>
        <v>0</v>
      </c>
      <c r="AU62" s="4">
        <f t="shared" si="5"/>
        <v>0</v>
      </c>
      <c r="AV62" s="9">
        <f t="shared" si="6"/>
        <v>0</v>
      </c>
      <c r="AW62" s="4"/>
      <c r="AX62" s="4"/>
      <c r="AY62" s="3">
        <f t="shared" si="7"/>
        <v>0</v>
      </c>
      <c r="AZ62" s="3"/>
      <c r="BA62" s="3"/>
      <c r="BB62" s="3"/>
      <c r="BC62" s="3"/>
      <c r="BD62" s="14">
        <f t="shared" si="8"/>
        <v>0</v>
      </c>
      <c r="BE62" s="14">
        <f t="shared" si="9"/>
        <v>0</v>
      </c>
      <c r="BF62" s="14">
        <f t="shared" si="10"/>
        <v>0</v>
      </c>
      <c r="BG62" s="3"/>
      <c r="BH62" s="3"/>
      <c r="BI62" s="17">
        <f t="shared" si="11"/>
        <v>0</v>
      </c>
      <c r="BJ62" s="17">
        <f t="shared" si="12"/>
        <v>0</v>
      </c>
      <c r="BK62" s="17">
        <f t="shared" si="13"/>
        <v>0</v>
      </c>
    </row>
    <row r="63" spans="1:6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4">
        <f t="shared" si="14"/>
        <v>0</v>
      </c>
      <c r="AU63" s="4">
        <f t="shared" si="5"/>
        <v>0</v>
      </c>
      <c r="AV63" s="9">
        <f t="shared" si="6"/>
        <v>0</v>
      </c>
      <c r="AW63" s="4"/>
      <c r="AX63" s="4"/>
      <c r="AY63" s="3">
        <f t="shared" si="7"/>
        <v>0</v>
      </c>
      <c r="AZ63" s="3"/>
      <c r="BA63" s="3"/>
      <c r="BB63" s="3"/>
      <c r="BC63" s="3"/>
      <c r="BD63" s="14">
        <f t="shared" si="8"/>
        <v>0</v>
      </c>
      <c r="BE63" s="14">
        <f t="shared" si="9"/>
        <v>0</v>
      </c>
      <c r="BF63" s="14">
        <f t="shared" si="10"/>
        <v>0</v>
      </c>
      <c r="BG63" s="3"/>
      <c r="BH63" s="3"/>
      <c r="BI63" s="17">
        <f t="shared" si="11"/>
        <v>0</v>
      </c>
      <c r="BJ63" s="17">
        <f t="shared" si="12"/>
        <v>0</v>
      </c>
      <c r="BK63" s="17">
        <f t="shared" si="13"/>
        <v>0</v>
      </c>
    </row>
    <row r="64" spans="1:6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8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4">
        <f t="shared" si="14"/>
        <v>0</v>
      </c>
      <c r="AU64" s="4">
        <f t="shared" si="5"/>
        <v>0</v>
      </c>
      <c r="AV64" s="9">
        <f t="shared" si="6"/>
        <v>0</v>
      </c>
      <c r="AW64" s="4"/>
      <c r="AX64" s="4"/>
      <c r="AY64" s="3">
        <f t="shared" si="7"/>
        <v>0</v>
      </c>
      <c r="AZ64" s="3"/>
      <c r="BA64" s="3"/>
      <c r="BB64" s="3"/>
      <c r="BC64" s="3"/>
      <c r="BD64" s="14">
        <f t="shared" si="8"/>
        <v>0</v>
      </c>
      <c r="BE64" s="14">
        <f t="shared" si="9"/>
        <v>0</v>
      </c>
      <c r="BF64" s="14">
        <f t="shared" si="10"/>
        <v>0</v>
      </c>
      <c r="BG64" s="3"/>
      <c r="BH64" s="3"/>
      <c r="BI64" s="17">
        <f t="shared" si="11"/>
        <v>0</v>
      </c>
      <c r="BJ64" s="17">
        <f t="shared" si="12"/>
        <v>0</v>
      </c>
      <c r="BK64" s="17">
        <f t="shared" si="13"/>
        <v>0</v>
      </c>
    </row>
    <row r="65" spans="1:6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4">
        <f t="shared" si="14"/>
        <v>0</v>
      </c>
      <c r="AU65" s="4">
        <f t="shared" si="5"/>
        <v>0</v>
      </c>
      <c r="AV65" s="9">
        <f t="shared" si="6"/>
        <v>0</v>
      </c>
      <c r="AW65" s="4"/>
      <c r="AX65" s="4"/>
      <c r="AY65" s="3">
        <f t="shared" si="7"/>
        <v>0</v>
      </c>
      <c r="AZ65" s="3"/>
      <c r="BA65" s="3"/>
      <c r="BB65" s="3"/>
      <c r="BC65" s="3"/>
      <c r="BD65" s="14">
        <f t="shared" si="8"/>
        <v>0</v>
      </c>
      <c r="BE65" s="14">
        <f t="shared" si="9"/>
        <v>0</v>
      </c>
      <c r="BF65" s="14">
        <f t="shared" si="10"/>
        <v>0</v>
      </c>
      <c r="BG65" s="3"/>
      <c r="BH65" s="3"/>
      <c r="BI65" s="17">
        <f t="shared" si="11"/>
        <v>0</v>
      </c>
      <c r="BJ65" s="17">
        <f t="shared" si="12"/>
        <v>0</v>
      </c>
      <c r="BK65" s="17">
        <f t="shared" si="13"/>
        <v>0</v>
      </c>
    </row>
    <row r="66" spans="1:6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4">
        <f t="shared" si="14"/>
        <v>0</v>
      </c>
      <c r="AU66" s="4">
        <f t="shared" si="5"/>
        <v>0</v>
      </c>
      <c r="AV66" s="9">
        <f t="shared" si="6"/>
        <v>0</v>
      </c>
      <c r="AW66" s="4"/>
      <c r="AX66" s="4"/>
      <c r="AY66" s="3">
        <f t="shared" si="7"/>
        <v>0</v>
      </c>
      <c r="AZ66" s="3"/>
      <c r="BA66" s="3"/>
      <c r="BB66" s="3"/>
      <c r="BC66" s="3"/>
      <c r="BD66" s="14">
        <f t="shared" si="8"/>
        <v>0</v>
      </c>
      <c r="BE66" s="14">
        <f t="shared" si="9"/>
        <v>0</v>
      </c>
      <c r="BF66" s="14">
        <f t="shared" si="10"/>
        <v>0</v>
      </c>
      <c r="BG66" s="3"/>
      <c r="BH66" s="3"/>
      <c r="BI66" s="17">
        <f t="shared" si="11"/>
        <v>0</v>
      </c>
      <c r="BJ66" s="17">
        <f t="shared" si="12"/>
        <v>0</v>
      </c>
      <c r="BK66" s="17">
        <f t="shared" si="13"/>
        <v>0</v>
      </c>
    </row>
  </sheetData>
  <mergeCells count="17">
    <mergeCell ref="AW4:AY4"/>
    <mergeCell ref="BD4:BF4"/>
    <mergeCell ref="BI4:BK4"/>
    <mergeCell ref="A5:B5"/>
    <mergeCell ref="AK4:AM4"/>
    <mergeCell ref="AN4:AP4"/>
    <mergeCell ref="AQ4:AS4"/>
    <mergeCell ref="AT4:AV4"/>
    <mergeCell ref="A1:AJ2"/>
    <mergeCell ref="A4:B4"/>
    <mergeCell ref="P4:R4"/>
    <mergeCell ref="S4:U4"/>
    <mergeCell ref="V4:X4"/>
    <mergeCell ref="Y4:AA4"/>
    <mergeCell ref="AB4:AD4"/>
    <mergeCell ref="AE4:AG4"/>
    <mergeCell ref="AH4:A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zarplata4_new</cp:lastModifiedBy>
  <cp:lastPrinted>2018-07-20T06:18:04Z</cp:lastPrinted>
  <dcterms:created xsi:type="dcterms:W3CDTF">2017-11-28T07:38:17Z</dcterms:created>
  <dcterms:modified xsi:type="dcterms:W3CDTF">2018-08-13T11:25:28Z</dcterms:modified>
  <cp:category/>
  <cp:version/>
  <cp:contentType/>
  <cp:contentStatus/>
</cp:coreProperties>
</file>